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7" activeTab="0"/>
  </bookViews>
  <sheets>
    <sheet name="Plantes" sheetId="1" r:id="rId1"/>
    <sheet name="Annexe Plantes Annuelle" sheetId="2" r:id="rId2"/>
  </sheets>
  <definedNames>
    <definedName name="_xlnm.Print_Area" localSheetId="1">'Annexe Plantes Annuelle'!$A$1:$P$54</definedName>
    <definedName name="_xlnm.Print_Area" localSheetId="0">'Plantes'!$A$1:$Z$46</definedName>
  </definedNames>
  <calcPr fullCalcOnLoad="1"/>
</workbook>
</file>

<file path=xl/sharedStrings.xml><?xml version="1.0" encoding="utf-8"?>
<sst xmlns="http://schemas.openxmlformats.org/spreadsheetml/2006/main" count="125" uniqueCount="111">
  <si>
    <t>Saison 2021 / 2022</t>
  </si>
  <si>
    <t>CONTRAT PLANTES</t>
  </si>
  <si>
    <t>Amapien.ne :</t>
  </si>
  <si>
    <t>Paysan.ne en Amap :</t>
  </si>
  <si>
    <t>Identité 1 :</t>
  </si>
  <si>
    <t>Véronique RATAT</t>
  </si>
  <si>
    <t>Identité 2 :</t>
  </si>
  <si>
    <r>
      <t xml:space="preserve">219 Route de Beaurepaire </t>
    </r>
    <r>
      <rPr>
        <b/>
        <sz val="10"/>
        <color indexed="8"/>
        <rFont val="Calibri"/>
        <family val="2"/>
      </rPr>
      <t>38270 PISIEU</t>
    </r>
  </si>
  <si>
    <t>Adresse :</t>
  </si>
  <si>
    <t>04 74 84 55 17</t>
  </si>
  <si>
    <t>CP / Ville  :</t>
  </si>
  <si>
    <t>la-grange-buissonniere@orange.fr</t>
  </si>
  <si>
    <t>Tel :</t>
  </si>
  <si>
    <r>
      <t>Référente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: Emmanuelle BOUVIER </t>
    </r>
  </si>
  <si>
    <t>Mail :</t>
  </si>
  <si>
    <t>(emmanuelle_bouvier@yahoo.fr)</t>
  </si>
  <si>
    <t>Durée du Contrat</t>
  </si>
  <si>
    <t>Saison</t>
  </si>
  <si>
    <t>3 prem.mois</t>
  </si>
  <si>
    <t>3 dern.mois</t>
  </si>
  <si>
    <t>Essai 1 Panier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</si>
  <si>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</si>
  <si>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</si>
  <si>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</si>
  <si>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TOTAUX DES PANIERS RENSEIGNES DANS L'ANNEXE ANNUELLE :</t>
  </si>
  <si>
    <r>
      <t>Mes produits sont tous issus de la culture et de la cueillette de plantes aromatiques et médicinales suivant le cahier des charges "NATURE &amp; PROGRES"</t>
    </r>
    <r>
      <rPr>
        <sz val="10.5"/>
        <color indexed="8"/>
        <rFont val="Calibri"/>
        <family val="2"/>
      </rPr>
      <t xml:space="preserve">.
</t>
    </r>
    <r>
      <rPr>
        <b/>
        <u val="single"/>
        <sz val="10.5"/>
        <color indexed="8"/>
        <rFont val="Calibri"/>
        <family val="2"/>
      </rPr>
      <t xml:space="preserve">
</t>
    </r>
    <r>
      <rPr>
        <sz val="10.5"/>
        <color indexed="8"/>
        <rFont val="Calibri"/>
        <family val="2"/>
      </rPr>
      <t>Ces produits respectent le vivant et les équilibres naturels sans recours ni aux pesticides ni aux engrais de synthèse.
Les transformations respectent les qualités premières des aliments.</t>
    </r>
  </si>
  <si>
    <t>Total à régler</t>
  </si>
  <si>
    <t>Nbre de chèques souhaité :</t>
  </si>
  <si>
    <t>Faites</t>
  </si>
  <si>
    <t>chèques de</t>
  </si>
  <si>
    <r>
      <t>Ordre des chèques</t>
    </r>
    <r>
      <rPr>
        <b/>
        <sz val="12"/>
        <color indexed="8"/>
        <rFont val="Calibri"/>
        <family val="2"/>
      </rPr>
      <t xml:space="preserve"> : Véronique RATAT</t>
    </r>
  </si>
  <si>
    <r>
      <t xml:space="preserve">Faites 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 dernier chèque de</t>
    </r>
  </si>
  <si>
    <t>(possibilité de plusieurs chèques au-delà de 60 €)</t>
  </si>
  <si>
    <t>Précisez le mois de remise souhaité au dos du chèque</t>
  </si>
  <si>
    <t>Fait en 3 exemplaires à Vienne le</t>
  </si>
  <si>
    <t>Version du 20/09/2022</t>
  </si>
  <si>
    <t>L'Amapien.ne :</t>
  </si>
  <si>
    <t>L'AMAP :</t>
  </si>
  <si>
    <t>Le/La Paysan.ne en Amap :</t>
  </si>
  <si>
    <t>Validation de l'AMAP du bon règlement de la cotisation</t>
  </si>
  <si>
    <t>Ce contrat solidaire vous engage dans l'acceptation et le respect de la "Charte des AMAP" (téléchargeable sur notre site amap-vienne.org)</t>
  </si>
  <si>
    <t>Annexe Annuelle</t>
  </si>
  <si>
    <t>Composition des paniers</t>
  </si>
  <si>
    <r>
      <t>Référent.e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: </t>
    </r>
  </si>
  <si>
    <t xml:space="preserve">Emmanuelle BOUVIER </t>
  </si>
  <si>
    <t>Les Produits de Véro</t>
  </si>
  <si>
    <t>COMPOSITION</t>
  </si>
  <si>
    <t>Prix</t>
  </si>
  <si>
    <t>Saisissez ci-dessous pour chaque livraison,
Le nombre de produits souhaités :</t>
  </si>
  <si>
    <r>
      <t xml:space="preserve">TISANES  </t>
    </r>
    <r>
      <rPr>
        <sz val="10.5"/>
        <rFont val="Calibri"/>
        <family val="2"/>
      </rPr>
      <t>(30 g)</t>
    </r>
  </si>
  <si>
    <t>La Digestive</t>
  </si>
  <si>
    <t>VERVEINE, MÉLISSE, THYM CITRONNÉ, AGASTACHE</t>
  </si>
  <si>
    <t>Saveur d’agrume</t>
  </si>
  <si>
    <t>VERVEINE, MÉLISSE, THYM CITRONNÉ, MENTHE BERGAMOTE</t>
  </si>
  <si>
    <t>Les herbes du bonheur</t>
  </si>
  <si>
    <t>SARRIETTE, MÉLISSE, MARJOLAINE</t>
  </si>
  <si>
    <t>La Souplesse</t>
  </si>
  <si>
    <t xml:space="preserve"> SUREAU, REINE DES PRÉS, CASSIS, FRÊNE  : LA PLANTE DES CENTENAIRES</t>
  </si>
  <si>
    <t>Pays boisé</t>
  </si>
  <si>
    <t>CASSIS, FRAMBOISIER, BOURGEONS DE RONCE</t>
  </si>
  <si>
    <t>Il était une foie</t>
  </si>
  <si>
    <t>CHARDON MARIE, ROMARIN, AIGREMOINE EUPATOIRE</t>
  </si>
  <si>
    <t>Douces saisons</t>
  </si>
  <si>
    <t>PRIMEVÈRE, VIOLETTE, PÂQUERETTE, LIERRE TERRESTRE, MÉLISSE</t>
  </si>
  <si>
    <t>A l’air libre</t>
  </si>
  <si>
    <t>SUREAU, ORIGAN, THYM, ROSE</t>
  </si>
  <si>
    <t>La féminine</t>
  </si>
  <si>
    <t>SAUGE, MÉLISSE, FRAMBOISIER, GRANDE CAMMOMILLE, ACHILLÉE MILLEFEUILLE, ROSE</t>
  </si>
  <si>
    <t>La Zen</t>
  </si>
  <si>
    <t>MÉLISSE, AUBÉPINE, TILLEUL, MARJOLAINE, ROSE</t>
  </si>
  <si>
    <r>
      <t>GELÉES</t>
    </r>
    <r>
      <rPr>
        <sz val="10"/>
        <rFont val="Calibri"/>
        <family val="2"/>
      </rPr>
      <t xml:space="preserve"> (230 g)</t>
    </r>
  </si>
  <si>
    <t>Acacia</t>
  </si>
  <si>
    <t>Lierre terrestre</t>
  </si>
  <si>
    <t>Menthe</t>
  </si>
  <si>
    <t>Rose de provins</t>
  </si>
  <si>
    <t>Sureau</t>
  </si>
  <si>
    <t>Thym citronné</t>
  </si>
  <si>
    <t>Saucisserie</t>
  </si>
  <si>
    <t>Verveine</t>
  </si>
  <si>
    <r>
      <t>SIROPS</t>
    </r>
    <r>
      <rPr>
        <sz val="10"/>
        <color indexed="8"/>
        <rFont val="Calibri"/>
        <family val="2"/>
      </rPr>
      <t>  (0,5 L)</t>
    </r>
  </si>
  <si>
    <t>Aubépine</t>
  </si>
  <si>
    <t>Lierre Terrestre</t>
  </si>
  <si>
    <t>Mélisse</t>
  </si>
  <si>
    <t>Menthe Marocaine</t>
  </si>
  <si>
    <t>Menthe Poivrée</t>
  </si>
  <si>
    <t>Thym</t>
  </si>
  <si>
    <r>
      <t>SIROPS</t>
    </r>
    <r>
      <rPr>
        <sz val="10"/>
        <rFont val="Calibri"/>
        <family val="2"/>
      </rPr>
      <t xml:space="preserve"> (0,25  L)</t>
    </r>
  </si>
  <si>
    <t>Agastache</t>
  </si>
  <si>
    <t>Coquelicot</t>
  </si>
  <si>
    <t>Menthe (Poivré, Marocaine ou Bergamotte, selon disponibilité)</t>
  </si>
  <si>
    <t>Romarin</t>
  </si>
  <si>
    <t>Rose</t>
  </si>
  <si>
    <t>Jus de gingembre (0,5 l)</t>
  </si>
  <si>
    <r>
      <t xml:space="preserve">SELS </t>
    </r>
    <r>
      <rPr>
        <sz val="11"/>
        <rFont val="Calibri"/>
        <family val="2"/>
      </rPr>
      <t>(120 g)</t>
    </r>
    <r>
      <rPr>
        <b/>
        <sz val="11"/>
        <rFont val="Calibri"/>
        <family val="2"/>
      </rPr>
      <t xml:space="preserve"> AROMATISÉS</t>
    </r>
  </si>
  <si>
    <t>Méditerranéen</t>
  </si>
  <si>
    <t>ORIGAN, THYM, ROMARIN, HÉLICHRYSE, SARRIETTE</t>
  </si>
  <si>
    <t>Produits de la mer</t>
  </si>
  <si>
    <t>MÉLISSE, THYM CITRONNÉ, FENOUIL, AGASTACHE</t>
  </si>
  <si>
    <t>Ail des ours</t>
  </si>
  <si>
    <t>0,5 L</t>
  </si>
  <si>
    <t>Vinaigre « des 4 sacripants »</t>
  </si>
  <si>
    <t>AUX NEUFS PLANTES ANTISEPTIQUES, GOÛTEUX</t>
  </si>
  <si>
    <t>vinaigre à l’ail des ours</t>
  </si>
  <si>
    <t>0,25 L</t>
  </si>
  <si>
    <t>150 g</t>
  </si>
  <si>
    <t>PESTOS</t>
  </si>
  <si>
    <t>ORTIE/PLANTAIN</t>
  </si>
  <si>
    <t>AIL DES OURS/ORTIE/PLANTAIN (MARS À MAI)</t>
  </si>
  <si>
    <t>Totaux pour chaque livraison</t>
  </si>
  <si>
    <t xml:space="preserve">Fait en 3 exemplaires à Vienne, le : </t>
  </si>
  <si>
    <t>Cette annexe annuelle fait partie intégrante et indissociable du "Contrat Plantes". 
Version du 17/09/2021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</si>
</sst>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DD&quot;, &quot;D\ MMMM\ YYYY"/>
    <numFmt numFmtId="167" formatCode="#,##0.00\ [$€-40C];[RED]\-#,##0.00\ [$€-40C]"/>
    <numFmt numFmtId="168" formatCode="_-* #,##0.00&quot; €&quot;_-;\-* #,##0.00&quot; €&quot;_-;_-* \-??&quot; €&quot;_-;_-@_-"/>
    <numFmt numFmtId="169" formatCode="_-* #,##0&quot; €&quot;_-;\-* #,##0&quot; €&quot;_-;_-* \-??&quot; €&quot;_-;_-@_-"/>
    <numFmt numFmtId="170" formatCode="D/M;@"/>
    <numFmt numFmtId="171" formatCode="DD/MM/YY"/>
    <numFmt numFmtId="172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.5"/>
      <name val="Calibri"/>
      <family val="2"/>
    </font>
    <font>
      <u val="single"/>
      <sz val="10.5"/>
      <color indexed="53"/>
      <name val="Calibri"/>
      <family val="2"/>
    </font>
    <font>
      <b/>
      <u val="single"/>
      <sz val="10.5"/>
      <color indexed="8"/>
      <name val="Calibri"/>
      <family val="2"/>
    </font>
    <font>
      <sz val="10.5"/>
      <color indexed="8"/>
      <name val="Calibri"/>
      <family val="2"/>
    </font>
    <font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  <font>
      <sz val="6"/>
      <color indexed="8"/>
      <name val="Calibri"/>
      <family val="2"/>
    </font>
    <font>
      <u val="single"/>
      <sz val="8"/>
      <color indexed="8"/>
      <name val="Calibri"/>
      <family val="2"/>
    </font>
    <font>
      <b/>
      <u val="single"/>
      <sz val="2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b/>
      <sz val="10"/>
      <name val="Arial"/>
      <family val="2"/>
    </font>
    <font>
      <b/>
      <sz val="10.5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0"/>
      <color indexed="8"/>
      <name val="Calibri"/>
      <family val="2"/>
    </font>
    <font>
      <i/>
      <sz val="10.5"/>
      <color indexed="8"/>
      <name val="Calibri"/>
      <family val="2"/>
    </font>
    <font>
      <b/>
      <sz val="10"/>
      <name val="Calibri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5.1"/>
      <color indexed="8"/>
      <name val="Segoe UI"/>
      <family val="0"/>
    </font>
    <font>
      <i/>
      <sz val="8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8"/>
      </diagonal>
    </border>
    <border>
      <left style="thin">
        <color indexed="17"/>
      </left>
      <right style="medium">
        <color indexed="8"/>
      </right>
      <top style="medium">
        <color indexed="17"/>
      </top>
      <bottom style="thin">
        <color indexed="17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</border>
    <border diagonalUp="1"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8"/>
      </diagonal>
    </border>
    <border diagonalUp="1"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 style="hair">
        <color indexed="8"/>
      </diagonal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17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17"/>
      </right>
      <top style="thin">
        <color indexed="17"/>
      </top>
      <bottom style="hair">
        <color indexed="8"/>
      </bottom>
      <diagonal style="hair">
        <color indexed="8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hair">
        <color indexed="8"/>
      </bottom>
      <diagonal style="hair">
        <color indexed="8"/>
      </diagonal>
    </border>
    <border diagonalUp="1">
      <left style="thin">
        <color indexed="17"/>
      </left>
      <right style="medium">
        <color indexed="8"/>
      </right>
      <top style="thin">
        <color indexed="17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7"/>
      </right>
      <top style="medium">
        <color indexed="57"/>
      </top>
      <bottom style="medium">
        <color indexed="11"/>
      </bottom>
    </border>
    <border>
      <left style="thin">
        <color indexed="17"/>
      </left>
      <right style="thin">
        <color indexed="17"/>
      </right>
      <top style="medium">
        <color indexed="57"/>
      </top>
      <bottom style="medium">
        <color indexed="11"/>
      </bottom>
    </border>
    <border>
      <left style="thin">
        <color indexed="17"/>
      </left>
      <right style="medium">
        <color indexed="8"/>
      </right>
      <top style="medium">
        <color indexed="57"/>
      </top>
      <bottom style="medium">
        <color indexed="1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 diagonalUp="1">
      <left style="medium">
        <color indexed="8"/>
      </left>
      <right style="hair">
        <color indexed="8"/>
      </right>
      <top style="thin">
        <color indexed="17"/>
      </top>
      <bottom style="medium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17"/>
      </top>
      <bottom style="medium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thin">
        <color indexed="17"/>
      </top>
      <bottom style="medium">
        <color indexed="8"/>
      </bottom>
    </border>
    <border diagonalUp="1">
      <left style="hair">
        <color indexed="8"/>
      </left>
      <right style="medium">
        <color indexed="8"/>
      </right>
      <top style="thin">
        <color indexed="17"/>
      </top>
      <bottom style="medium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58"/>
      </bottom>
    </border>
    <border diagonalUp="1">
      <left style="medium">
        <color indexed="8"/>
      </left>
      <right style="thin">
        <color indexed="17"/>
      </right>
      <top style="thin">
        <color indexed="17"/>
      </top>
      <bottom style="medium">
        <color indexed="58"/>
      </bottom>
      <diagonal style="hair">
        <color indexed="8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58"/>
      </bottom>
      <diagonal style="hair">
        <color indexed="8"/>
      </diagonal>
    </border>
    <border diagonalUp="1">
      <left style="thin">
        <color indexed="17"/>
      </left>
      <right style="medium">
        <color indexed="8"/>
      </right>
      <top style="thin">
        <color indexed="17"/>
      </top>
      <bottom style="medium">
        <color indexed="58"/>
      </bottom>
      <diagonal style="hair">
        <color indexed="8"/>
      </diagonal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4" fontId="4" fillId="0" borderId="0" xfId="20" applyFont="1" applyBorder="1">
      <alignment/>
      <protection/>
    </xf>
    <xf numFmtId="164" fontId="1" fillId="0" borderId="1" xfId="20" applyFont="1" applyBorder="1" applyAlignment="1">
      <alignment horizontal="left"/>
      <protection/>
    </xf>
    <xf numFmtId="164" fontId="1" fillId="2" borderId="2" xfId="20" applyFont="1" applyFill="1" applyBorder="1" applyAlignment="1" applyProtection="1">
      <alignment horizontal="left" vertical="center"/>
      <protection locked="0"/>
    </xf>
    <xf numFmtId="164" fontId="5" fillId="0" borderId="1" xfId="20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1" fillId="2" borderId="3" xfId="20" applyFont="1" applyFill="1" applyBorder="1" applyAlignment="1" applyProtection="1">
      <alignment horizontal="left" vertical="center"/>
      <protection locked="0"/>
    </xf>
    <xf numFmtId="164" fontId="1" fillId="0" borderId="0" xfId="20" applyAlignment="1">
      <alignment horizontal="right"/>
      <protection/>
    </xf>
    <xf numFmtId="164" fontId="5" fillId="0" borderId="0" xfId="20" applyFont="1">
      <alignment/>
      <protection/>
    </xf>
    <xf numFmtId="165" fontId="7" fillId="2" borderId="3" xfId="20" applyNumberFormat="1" applyFont="1" applyFill="1" applyBorder="1" applyAlignment="1" applyProtection="1">
      <alignment horizontal="center" vertical="center"/>
      <protection locked="0"/>
    </xf>
    <xf numFmtId="165" fontId="1" fillId="0" borderId="0" xfId="20" applyNumberFormat="1" applyBorder="1" applyAlignment="1">
      <alignment vertical="center"/>
      <protection/>
    </xf>
    <xf numFmtId="164" fontId="1" fillId="0" borderId="1" xfId="20" applyFont="1" applyBorder="1">
      <alignment/>
      <protection/>
    </xf>
    <xf numFmtId="164" fontId="1" fillId="2" borderId="4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>
      <alignment horizontal="left"/>
      <protection/>
    </xf>
    <xf numFmtId="164" fontId="8" fillId="0" borderId="0" xfId="20" applyFont="1" applyAlignment="1">
      <alignment vertical="center"/>
      <protection/>
    </xf>
    <xf numFmtId="164" fontId="9" fillId="0" borderId="0" xfId="20" applyFont="1">
      <alignment/>
      <protection/>
    </xf>
    <xf numFmtId="166" fontId="10" fillId="0" borderId="5" xfId="0" applyNumberFormat="1" applyFont="1" applyBorder="1" applyAlignment="1">
      <alignment horizontal="center" vertical="center"/>
    </xf>
    <xf numFmtId="167" fontId="1" fillId="3" borderId="5" xfId="20" applyNumberFormat="1" applyFont="1" applyFill="1" applyBorder="1" applyAlignment="1" applyProtection="1">
      <alignment horizontal="center" vertical="center"/>
      <protection/>
    </xf>
    <xf numFmtId="164" fontId="11" fillId="0" borderId="0" xfId="20" applyFont="1" applyBorder="1" applyAlignment="1">
      <alignment horizontal="left" vertical="center" wrapText="1"/>
      <protection/>
    </xf>
    <xf numFmtId="164" fontId="12" fillId="0" borderId="0" xfId="20" applyFont="1" applyBorder="1" applyAlignment="1">
      <alignment horizontal="left" vertical="center" wrapText="1"/>
      <protection/>
    </xf>
    <xf numFmtId="166" fontId="13" fillId="0" borderId="5" xfId="0" applyNumberFormat="1" applyFont="1" applyBorder="1" applyAlignment="1">
      <alignment horizontal="center" vertical="center"/>
    </xf>
    <xf numFmtId="164" fontId="9" fillId="0" borderId="0" xfId="20" applyFont="1" applyBorder="1" applyAlignment="1">
      <alignment horizontal="center"/>
      <protection/>
    </xf>
    <xf numFmtId="164" fontId="7" fillId="0" borderId="0" xfId="20" applyFont="1" applyBorder="1" applyAlignment="1">
      <alignment horizontal="left" vertical="top" wrapText="1"/>
      <protection/>
    </xf>
    <xf numFmtId="164" fontId="8" fillId="0" borderId="0" xfId="20" applyFont="1" applyBorder="1" applyAlignment="1" applyProtection="1">
      <alignment horizontal="center"/>
      <protection/>
    </xf>
    <xf numFmtId="164" fontId="14" fillId="0" borderId="0" xfId="20" applyFont="1" applyBorder="1" applyAlignment="1">
      <alignment horizontal="right" vertical="center"/>
      <protection/>
    </xf>
    <xf numFmtId="168" fontId="15" fillId="4" borderId="4" xfId="20" applyNumberFormat="1" applyFont="1" applyFill="1" applyBorder="1" applyAlignment="1" applyProtection="1">
      <alignment horizontal="center" vertical="center"/>
      <protection/>
    </xf>
    <xf numFmtId="164" fontId="7" fillId="0" borderId="0" xfId="20" applyFont="1">
      <alignment/>
      <protection/>
    </xf>
    <xf numFmtId="164" fontId="8" fillId="0" borderId="0" xfId="20" applyFont="1" applyBorder="1">
      <alignment/>
      <protection/>
    </xf>
    <xf numFmtId="164" fontId="1" fillId="0" borderId="0" xfId="20" applyFill="1" applyBorder="1" applyAlignment="1">
      <alignment horizontal="right"/>
      <protection/>
    </xf>
    <xf numFmtId="164" fontId="1" fillId="0" borderId="0" xfId="20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8" fontId="1" fillId="0" borderId="0" xfId="17" applyFont="1" applyFill="1" applyBorder="1" applyAlignment="1" applyProtection="1">
      <alignment/>
      <protection/>
    </xf>
    <xf numFmtId="164" fontId="1" fillId="0" borderId="0" xfId="20" applyFont="1" applyBorder="1" applyAlignment="1">
      <alignment horizontal="right"/>
      <protection/>
    </xf>
    <xf numFmtId="164" fontId="1" fillId="0" borderId="6" xfId="20" applyFont="1" applyBorder="1" applyAlignment="1">
      <alignment horizontal="left"/>
      <protection/>
    </xf>
    <xf numFmtId="164" fontId="1" fillId="2" borderId="7" xfId="20" applyFill="1" applyBorder="1" applyAlignment="1" applyProtection="1">
      <alignment horizontal="center"/>
      <protection locked="0"/>
    </xf>
    <xf numFmtId="164" fontId="14" fillId="0" borderId="0" xfId="20" applyFont="1" applyBorder="1" applyAlignment="1">
      <alignment horizontal="right"/>
      <protection/>
    </xf>
    <xf numFmtId="169" fontId="1" fillId="0" borderId="0" xfId="20" applyNumberFormat="1" applyFill="1" applyBorder="1" applyAlignment="1">
      <alignment/>
      <protection/>
    </xf>
    <xf numFmtId="164" fontId="1" fillId="0" borderId="8" xfId="20" applyFont="1" applyBorder="1" applyAlignment="1" applyProtection="1">
      <alignment horizontal="left"/>
      <protection/>
    </xf>
    <xf numFmtId="164" fontId="5" fillId="0" borderId="3" xfId="20" applyFont="1" applyBorder="1" applyAlignment="1" applyProtection="1">
      <alignment horizontal="left"/>
      <protection/>
    </xf>
    <xf numFmtId="164" fontId="1" fillId="0" borderId="3" xfId="20" applyFont="1" applyBorder="1" applyAlignment="1" applyProtection="1">
      <alignment horizontal="right"/>
      <protection/>
    </xf>
    <xf numFmtId="168" fontId="1" fillId="0" borderId="9" xfId="17" applyFont="1" applyFill="1" applyBorder="1" applyAlignment="1" applyProtection="1">
      <alignment horizontal="center"/>
      <protection/>
    </xf>
    <xf numFmtId="164" fontId="16" fillId="0" borderId="0" xfId="20" applyFont="1" applyBorder="1" applyAlignment="1">
      <alignment/>
      <protection/>
    </xf>
    <xf numFmtId="164" fontId="1" fillId="0" borderId="10" xfId="20" applyFont="1" applyBorder="1" applyAlignment="1" applyProtection="1">
      <alignment horizontal="left"/>
      <protection/>
    </xf>
    <xf numFmtId="168" fontId="1" fillId="0" borderId="11" xfId="17" applyFont="1" applyFill="1" applyBorder="1" applyAlignment="1" applyProtection="1">
      <alignment horizontal="center"/>
      <protection/>
    </xf>
    <xf numFmtId="164" fontId="7" fillId="0" borderId="0" xfId="20" applyFont="1" applyBorder="1" applyAlignment="1">
      <alignment horizontal="left" vertical="top"/>
      <protection/>
    </xf>
    <xf numFmtId="164" fontId="17" fillId="0" borderId="0" xfId="20" applyFont="1" applyFill="1" applyBorder="1" applyAlignment="1">
      <alignment/>
      <protection/>
    </xf>
    <xf numFmtId="164" fontId="5" fillId="0" borderId="0" xfId="20" applyFont="1" applyBorder="1" applyAlignment="1" applyProtection="1">
      <alignment horizontal="center"/>
      <protection/>
    </xf>
    <xf numFmtId="164" fontId="5" fillId="0" borderId="0" xfId="20" applyFont="1" applyBorder="1" applyProtection="1">
      <alignment/>
      <protection/>
    </xf>
    <xf numFmtId="168" fontId="5" fillId="0" borderId="0" xfId="17" applyFont="1" applyFill="1" applyBorder="1" applyAlignment="1" applyProtection="1">
      <alignment horizontal="center"/>
      <protection/>
    </xf>
    <xf numFmtId="168" fontId="1" fillId="0" borderId="0" xfId="17" applyFont="1" applyFill="1" applyBorder="1" applyAlignment="1" applyProtection="1">
      <alignment horizontal="center"/>
      <protection/>
    </xf>
    <xf numFmtId="164" fontId="18" fillId="0" borderId="0" xfId="20" applyFont="1" applyAlignment="1">
      <alignment vertical="top"/>
      <protection/>
    </xf>
    <xf numFmtId="164" fontId="1" fillId="0" borderId="0" xfId="20" applyFont="1" applyAlignment="1">
      <alignment vertical="top"/>
      <protection/>
    </xf>
    <xf numFmtId="167" fontId="5" fillId="2" borderId="0" xfId="20" applyNumberFormat="1" applyFont="1" applyFill="1" applyBorder="1" applyAlignment="1" applyProtection="1">
      <alignment horizontal="center" vertical="center"/>
      <protection locked="0"/>
    </xf>
    <xf numFmtId="164" fontId="19" fillId="0" borderId="0" xfId="20" applyFont="1" applyAlignment="1">
      <alignment horizontal="right"/>
      <protection/>
    </xf>
    <xf numFmtId="164" fontId="1" fillId="0" borderId="12" xfId="20" applyFont="1" applyBorder="1" applyAlignment="1">
      <alignment horizontal="left"/>
      <protection/>
    </xf>
    <xf numFmtId="164" fontId="1" fillId="0" borderId="13" xfId="20" applyBorder="1">
      <alignment/>
      <protection/>
    </xf>
    <xf numFmtId="164" fontId="1" fillId="0" borderId="14" xfId="20" applyBorder="1">
      <alignment/>
      <protection/>
    </xf>
    <xf numFmtId="164" fontId="1" fillId="0" borderId="13" xfId="20" applyBorder="1" applyAlignment="1">
      <alignment horizontal="left"/>
      <protection/>
    </xf>
    <xf numFmtId="164" fontId="1" fillId="2" borderId="15" xfId="20" applyFill="1" applyBorder="1" applyAlignment="1" applyProtection="1">
      <alignment horizontal="center" vertical="center"/>
      <protection locked="0"/>
    </xf>
    <xf numFmtId="164" fontId="1" fillId="0" borderId="16" xfId="20" applyBorder="1">
      <alignment/>
      <protection/>
    </xf>
    <xf numFmtId="164" fontId="1" fillId="0" borderId="17" xfId="20" applyBorder="1">
      <alignment/>
      <protection/>
    </xf>
    <xf numFmtId="164" fontId="19" fillId="0" borderId="15" xfId="20" applyFont="1" applyBorder="1" applyAlignment="1">
      <alignment horizontal="center"/>
      <protection/>
    </xf>
    <xf numFmtId="164" fontId="1" fillId="0" borderId="18" xfId="20" applyBorder="1">
      <alignment/>
      <protection/>
    </xf>
    <xf numFmtId="164" fontId="1" fillId="0" borderId="19" xfId="20" applyBorder="1">
      <alignment/>
      <protection/>
    </xf>
    <xf numFmtId="164" fontId="1" fillId="0" borderId="20" xfId="20" applyBorder="1">
      <alignment/>
      <protection/>
    </xf>
    <xf numFmtId="164" fontId="20" fillId="0" borderId="0" xfId="20" applyFont="1" applyBorder="1" applyAlignment="1">
      <alignment horizontal="center"/>
      <protection/>
    </xf>
    <xf numFmtId="164" fontId="21" fillId="0" borderId="0" xfId="20" applyFont="1">
      <alignment/>
      <protection/>
    </xf>
    <xf numFmtId="164" fontId="22" fillId="0" borderId="0" xfId="20" applyFont="1">
      <alignment/>
      <protection/>
    </xf>
    <xf numFmtId="164" fontId="1" fillId="0" borderId="0" xfId="20" applyAlignment="1">
      <alignment vertical="center"/>
      <protection/>
    </xf>
    <xf numFmtId="164" fontId="1" fillId="0" borderId="0" xfId="20" applyAlignment="1">
      <alignment horizontal="center"/>
      <protection/>
    </xf>
    <xf numFmtId="164" fontId="1" fillId="0" borderId="0" xfId="20" applyNumberFormat="1" applyAlignment="1">
      <alignment vertical="center"/>
      <protection/>
    </xf>
    <xf numFmtId="164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1" fillId="0" borderId="0" xfId="20" applyAlignment="1" applyProtection="1">
      <alignment vertical="center"/>
      <protection/>
    </xf>
    <xf numFmtId="164" fontId="1" fillId="0" borderId="0" xfId="20" applyProtection="1">
      <alignment/>
      <protection/>
    </xf>
    <xf numFmtId="164" fontId="2" fillId="0" borderId="0" xfId="20" applyFont="1" applyAlignment="1" applyProtection="1">
      <alignment horizontal="right" vertical="center"/>
      <protection/>
    </xf>
    <xf numFmtId="164" fontId="1" fillId="0" borderId="0" xfId="20" applyNumberFormat="1" applyProtection="1">
      <alignment/>
      <protection/>
    </xf>
    <xf numFmtId="164" fontId="2" fillId="0" borderId="0" xfId="20" applyFont="1" applyBorder="1" applyAlignment="1" applyProtection="1">
      <alignment/>
      <protection/>
    </xf>
    <xf numFmtId="164" fontId="4" fillId="0" borderId="1" xfId="20" applyFont="1" applyBorder="1" applyProtection="1">
      <alignment/>
      <protection/>
    </xf>
    <xf numFmtId="164" fontId="1" fillId="0" borderId="0" xfId="20" applyAlignment="1" applyProtection="1">
      <alignment horizontal="center" vertical="center"/>
      <protection/>
    </xf>
    <xf numFmtId="164" fontId="1" fillId="0" borderId="0" xfId="20" applyFill="1" applyBorder="1" applyAlignment="1" applyProtection="1">
      <alignment horizontal="center" vertical="center"/>
      <protection/>
    </xf>
    <xf numFmtId="164" fontId="23" fillId="0" borderId="0" xfId="20" applyFont="1" applyBorder="1" applyAlignment="1" applyProtection="1">
      <alignment/>
      <protection/>
    </xf>
    <xf numFmtId="164" fontId="4" fillId="0" borderId="1" xfId="20" applyFont="1" applyBorder="1">
      <alignment/>
      <protection/>
    </xf>
    <xf numFmtId="165" fontId="1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Alignment="1">
      <alignment vertical="center"/>
    </xf>
    <xf numFmtId="164" fontId="2" fillId="0" borderId="0" xfId="20" applyFont="1" applyAlignment="1" applyProtection="1">
      <alignment vertical="center"/>
      <protection/>
    </xf>
    <xf numFmtId="164" fontId="1" fillId="0" borderId="0" xfId="20" applyNumberFormat="1" applyAlignment="1" applyProtection="1">
      <alignment horizontal="center" vertical="center"/>
      <protection/>
    </xf>
    <xf numFmtId="164" fontId="24" fillId="3" borderId="5" xfId="20" applyFont="1" applyFill="1" applyBorder="1" applyAlignment="1" applyProtection="1">
      <alignment horizontal="left" vertical="center"/>
      <protection/>
    </xf>
    <xf numFmtId="164" fontId="1" fillId="0" borderId="0" xfId="20" applyFill="1" applyBorder="1" applyAlignment="1" applyProtection="1">
      <alignment horizontal="left" vertical="center"/>
      <protection/>
    </xf>
    <xf numFmtId="164" fontId="4" fillId="0" borderId="1" xfId="20" applyFont="1" applyBorder="1" applyAlignment="1" applyProtection="1">
      <alignment horizontal="left" vertical="center"/>
      <protection/>
    </xf>
    <xf numFmtId="164" fontId="1" fillId="0" borderId="0" xfId="20" applyFont="1" applyBorder="1" applyProtection="1">
      <alignment/>
      <protection/>
    </xf>
    <xf numFmtId="164" fontId="1" fillId="0" borderId="0" xfId="0" applyFont="1" applyAlignment="1">
      <alignment/>
    </xf>
    <xf numFmtId="164" fontId="24" fillId="0" borderId="1" xfId="20" applyFont="1" applyBorder="1" applyProtection="1">
      <alignment/>
      <protection/>
    </xf>
    <xf numFmtId="164" fontId="4" fillId="0" borderId="0" xfId="20" applyFont="1" applyBorder="1" applyAlignment="1" applyProtection="1">
      <alignment horizontal="left" vertical="center"/>
      <protection/>
    </xf>
    <xf numFmtId="164" fontId="25" fillId="0" borderId="0" xfId="20" applyFont="1" applyAlignment="1" applyProtection="1">
      <alignment textRotation="90"/>
      <protection/>
    </xf>
    <xf numFmtId="164" fontId="26" fillId="0" borderId="0" xfId="0" applyFont="1" applyAlignment="1">
      <alignment horizontal="right" vertical="center"/>
    </xf>
    <xf numFmtId="170" fontId="1" fillId="0" borderId="21" xfId="20" applyNumberFormat="1" applyFont="1" applyBorder="1" applyAlignment="1" applyProtection="1">
      <alignment horizontal="center" vertical="center"/>
      <protection/>
    </xf>
    <xf numFmtId="170" fontId="1" fillId="5" borderId="22" xfId="20" applyNumberFormat="1" applyFont="1" applyFill="1" applyBorder="1" applyAlignment="1" applyProtection="1">
      <alignment horizontal="center" vertical="center"/>
      <protection/>
    </xf>
    <xf numFmtId="170" fontId="1" fillId="0" borderId="22" xfId="20" applyNumberFormat="1" applyFont="1" applyBorder="1" applyAlignment="1" applyProtection="1">
      <alignment horizontal="center" vertical="center"/>
      <protection/>
    </xf>
    <xf numFmtId="170" fontId="1" fillId="5" borderId="23" xfId="20" applyNumberFormat="1" applyFont="1" applyFill="1" applyBorder="1" applyAlignment="1" applyProtection="1">
      <alignment horizontal="center" vertical="center"/>
      <protection/>
    </xf>
    <xf numFmtId="164" fontId="9" fillId="0" borderId="0" xfId="20" applyNumberFormat="1" applyFont="1">
      <alignment/>
      <protection/>
    </xf>
    <xf numFmtId="170" fontId="9" fillId="0" borderId="0" xfId="20" applyNumberFormat="1" applyFont="1">
      <alignment/>
      <protection/>
    </xf>
    <xf numFmtId="164" fontId="27" fillId="0" borderId="4" xfId="20" applyFont="1" applyBorder="1" applyAlignment="1" applyProtection="1">
      <alignment horizontal="center" vertical="center"/>
      <protection/>
    </xf>
    <xf numFmtId="164" fontId="27" fillId="0" borderId="4" xfId="20" applyFont="1" applyBorder="1" applyAlignment="1">
      <alignment horizontal="center" vertical="center" wrapText="1"/>
      <protection/>
    </xf>
    <xf numFmtId="164" fontId="27" fillId="0" borderId="24" xfId="20" applyFont="1" applyBorder="1" applyAlignment="1">
      <alignment horizontal="center" vertical="center" wrapText="1"/>
      <protection/>
    </xf>
    <xf numFmtId="164" fontId="27" fillId="0" borderId="4" xfId="20" applyFont="1" applyBorder="1" applyAlignment="1">
      <alignment horizontal="left" vertical="center" wrapText="1" indent="1"/>
      <protection/>
    </xf>
    <xf numFmtId="164" fontId="28" fillId="0" borderId="18" xfId="20" applyFont="1" applyBorder="1" applyAlignment="1">
      <alignment horizontal="center" vertical="center" textRotation="90" wrapText="1"/>
      <protection/>
    </xf>
    <xf numFmtId="164" fontId="10" fillId="0" borderId="25" xfId="0" applyFont="1" applyBorder="1" applyAlignment="1">
      <alignment horizontal="left" vertical="center" wrapText="1" indent="1"/>
    </xf>
    <xf numFmtId="164" fontId="29" fillId="0" borderId="26" xfId="20" applyFont="1" applyBorder="1" applyAlignment="1">
      <alignment horizontal="left" vertical="center" wrapText="1" indent="1"/>
      <protection/>
    </xf>
    <xf numFmtId="167" fontId="29" fillId="0" borderId="27" xfId="20" applyNumberFormat="1" applyFont="1" applyBorder="1" applyAlignment="1">
      <alignment horizontal="center" vertical="center" wrapText="1"/>
      <protection/>
    </xf>
    <xf numFmtId="164" fontId="7" fillId="0" borderId="28" xfId="20" applyFont="1" applyFill="1" applyBorder="1" applyAlignment="1" applyProtection="1">
      <alignment horizontal="center" vertical="center"/>
      <protection locked="0"/>
    </xf>
    <xf numFmtId="164" fontId="7" fillId="5" borderId="29" xfId="20" applyFont="1" applyFill="1" applyBorder="1" applyAlignment="1" applyProtection="1">
      <alignment horizontal="center" vertical="center"/>
      <protection locked="0"/>
    </xf>
    <xf numFmtId="164" fontId="7" fillId="6" borderId="30" xfId="20" applyFont="1" applyFill="1" applyBorder="1" applyAlignment="1" applyProtection="1">
      <alignment horizontal="center" vertical="center"/>
      <protection/>
    </xf>
    <xf numFmtId="164" fontId="7" fillId="0" borderId="29" xfId="20" applyFont="1" applyFill="1" applyBorder="1" applyAlignment="1" applyProtection="1">
      <alignment horizontal="center" vertical="center"/>
      <protection locked="0"/>
    </xf>
    <xf numFmtId="164" fontId="7" fillId="5" borderId="31" xfId="20" applyFont="1" applyFill="1" applyBorder="1" applyAlignment="1" applyProtection="1">
      <alignment horizontal="center" vertical="center"/>
      <protection locked="0"/>
    </xf>
    <xf numFmtId="164" fontId="29" fillId="0" borderId="0" xfId="20" applyNumberFormat="1" applyFont="1" applyFill="1">
      <alignment/>
      <protection/>
    </xf>
    <xf numFmtId="164" fontId="29" fillId="0" borderId="0" xfId="20" applyFont="1" applyFill="1">
      <alignment/>
      <protection/>
    </xf>
    <xf numFmtId="164" fontId="10" fillId="7" borderId="25" xfId="0" applyFont="1" applyFill="1" applyBorder="1" applyAlignment="1">
      <alignment horizontal="left" vertical="center" wrapText="1" indent="1"/>
    </xf>
    <xf numFmtId="164" fontId="29" fillId="4" borderId="32" xfId="20" applyFont="1" applyFill="1" applyBorder="1" applyAlignment="1">
      <alignment horizontal="left" vertical="center" wrapText="1" indent="1"/>
      <protection/>
    </xf>
    <xf numFmtId="164" fontId="7" fillId="4" borderId="33" xfId="20" applyFont="1" applyFill="1" applyBorder="1" applyAlignment="1" applyProtection="1">
      <alignment horizontal="center" vertical="center"/>
      <protection locked="0"/>
    </xf>
    <xf numFmtId="164" fontId="7" fillId="5" borderId="34" xfId="20" applyFont="1" applyFill="1" applyBorder="1" applyAlignment="1" applyProtection="1">
      <alignment horizontal="center" vertical="center"/>
      <protection locked="0"/>
    </xf>
    <xf numFmtId="164" fontId="7" fillId="4" borderId="34" xfId="20" applyFont="1" applyFill="1" applyBorder="1" applyAlignment="1" applyProtection="1">
      <alignment horizontal="center" vertical="center"/>
      <protection locked="0"/>
    </xf>
    <xf numFmtId="164" fontId="7" fillId="5" borderId="35" xfId="20" applyFont="1" applyFill="1" applyBorder="1" applyAlignment="1" applyProtection="1">
      <alignment horizontal="center" vertical="center"/>
      <protection locked="0"/>
    </xf>
    <xf numFmtId="164" fontId="29" fillId="0" borderId="0" xfId="20" applyNumberFormat="1" applyFont="1">
      <alignment/>
      <protection/>
    </xf>
    <xf numFmtId="164" fontId="29" fillId="0" borderId="0" xfId="20" applyFont="1">
      <alignment/>
      <protection/>
    </xf>
    <xf numFmtId="164" fontId="7" fillId="0" borderId="33" xfId="20" applyFont="1" applyBorder="1" applyAlignment="1" applyProtection="1">
      <alignment horizontal="center" vertical="center"/>
      <protection locked="0"/>
    </xf>
    <xf numFmtId="164" fontId="7" fillId="0" borderId="34" xfId="20" applyFont="1" applyBorder="1" applyAlignment="1" applyProtection="1">
      <alignment horizontal="center" vertical="center"/>
      <protection locked="0"/>
    </xf>
    <xf numFmtId="164" fontId="7" fillId="6" borderId="36" xfId="20" applyFont="1" applyFill="1" applyBorder="1" applyAlignment="1" applyProtection="1">
      <alignment horizontal="center" vertical="center"/>
      <protection/>
    </xf>
    <xf numFmtId="164" fontId="7" fillId="6" borderId="37" xfId="20" applyFont="1" applyFill="1" applyBorder="1" applyAlignment="1" applyProtection="1">
      <alignment horizontal="center" vertical="center"/>
      <protection/>
    </xf>
    <xf numFmtId="164" fontId="10" fillId="7" borderId="38" xfId="0" applyFont="1" applyFill="1" applyBorder="1" applyAlignment="1">
      <alignment horizontal="left" vertical="center" wrapText="1" indent="1"/>
    </xf>
    <xf numFmtId="164" fontId="29" fillId="4" borderId="39" xfId="20" applyFont="1" applyFill="1" applyBorder="1" applyAlignment="1">
      <alignment horizontal="left" vertical="center" wrapText="1" indent="1"/>
      <protection/>
    </xf>
    <xf numFmtId="164" fontId="7" fillId="3" borderId="40" xfId="20" applyFont="1" applyFill="1" applyBorder="1" applyAlignment="1" applyProtection="1">
      <alignment horizontal="center" vertical="center"/>
      <protection locked="0"/>
    </xf>
    <xf numFmtId="164" fontId="7" fillId="8" borderId="41" xfId="20" applyFont="1" applyFill="1" applyBorder="1" applyAlignment="1" applyProtection="1">
      <alignment horizontal="center" vertical="center"/>
      <protection locked="0"/>
    </xf>
    <xf numFmtId="164" fontId="7" fillId="3" borderId="41" xfId="20" applyFont="1" applyFill="1" applyBorder="1" applyAlignment="1" applyProtection="1">
      <alignment horizontal="center" vertical="center"/>
      <protection locked="0"/>
    </xf>
    <xf numFmtId="164" fontId="7" fillId="8" borderId="42" xfId="20" applyFont="1" applyFill="1" applyBorder="1" applyAlignment="1" applyProtection="1">
      <alignment horizontal="center" vertical="center"/>
      <protection locked="0"/>
    </xf>
    <xf numFmtId="164" fontId="28" fillId="0" borderId="16" xfId="20" applyFont="1" applyBorder="1" applyAlignment="1">
      <alignment horizontal="center" vertical="center" textRotation="90" wrapText="1"/>
      <protection/>
    </xf>
    <xf numFmtId="164" fontId="10" fillId="0" borderId="43" xfId="20" applyFont="1" applyFill="1" applyBorder="1" applyAlignment="1">
      <alignment horizontal="left" vertical="center" wrapText="1" indent="1"/>
      <protection/>
    </xf>
    <xf numFmtId="167" fontId="29" fillId="0" borderId="44" xfId="20" applyNumberFormat="1" applyFont="1" applyFill="1" applyBorder="1" applyAlignment="1">
      <alignment horizontal="center" vertical="center" wrapText="1"/>
      <protection/>
    </xf>
    <xf numFmtId="164" fontId="7" fillId="6" borderId="45" xfId="20" applyFont="1" applyFill="1" applyBorder="1" applyAlignment="1" applyProtection="1">
      <alignment horizontal="center" vertical="center"/>
      <protection/>
    </xf>
    <xf numFmtId="164" fontId="7" fillId="6" borderId="46" xfId="20" applyFont="1" applyFill="1" applyBorder="1" applyAlignment="1" applyProtection="1">
      <alignment horizontal="center" vertical="center"/>
      <protection/>
    </xf>
    <xf numFmtId="164" fontId="7" fillId="6" borderId="47" xfId="20" applyFont="1" applyFill="1" applyBorder="1" applyAlignment="1" applyProtection="1">
      <alignment horizontal="center" vertical="center"/>
      <protection/>
    </xf>
    <xf numFmtId="164" fontId="7" fillId="0" borderId="0" xfId="20" applyNumberFormat="1" applyFont="1">
      <alignment/>
      <protection/>
    </xf>
    <xf numFmtId="164" fontId="10" fillId="7" borderId="48" xfId="20" applyFont="1" applyFill="1" applyBorder="1" applyAlignment="1">
      <alignment horizontal="left" vertical="center" wrapText="1" indent="1"/>
      <protection/>
    </xf>
    <xf numFmtId="164" fontId="10" fillId="0" borderId="48" xfId="20" applyFont="1" applyFill="1" applyBorder="1" applyAlignment="1">
      <alignment horizontal="left" vertical="center" wrapText="1" indent="1"/>
      <protection/>
    </xf>
    <xf numFmtId="164" fontId="10" fillId="4" borderId="48" xfId="20" applyFont="1" applyFill="1" applyBorder="1" applyAlignment="1">
      <alignment horizontal="left" vertical="center" wrapText="1" indent="1"/>
      <protection/>
    </xf>
    <xf numFmtId="164" fontId="10" fillId="0" borderId="49" xfId="20" applyFont="1" applyFill="1" applyBorder="1" applyAlignment="1">
      <alignment horizontal="left" vertical="center" wrapText="1" indent="1"/>
      <protection/>
    </xf>
    <xf numFmtId="164" fontId="15" fillId="0" borderId="50" xfId="20" applyFont="1" applyBorder="1" applyAlignment="1">
      <alignment horizontal="center" vertical="center" textRotation="90"/>
      <protection/>
    </xf>
    <xf numFmtId="164" fontId="10" fillId="0" borderId="44" xfId="20" applyFont="1" applyFill="1" applyBorder="1" applyAlignment="1">
      <alignment horizontal="left" vertical="center" wrapText="1" indent="1"/>
      <protection/>
    </xf>
    <xf numFmtId="167" fontId="29" fillId="4" borderId="6" xfId="20" applyNumberFormat="1" applyFont="1" applyFill="1" applyBorder="1" applyAlignment="1">
      <alignment horizontal="center" vertical="center" wrapText="1"/>
      <protection/>
    </xf>
    <xf numFmtId="164" fontId="10" fillId="4" borderId="44" xfId="20" applyFont="1" applyFill="1" applyBorder="1" applyAlignment="1">
      <alignment horizontal="left" vertical="center" wrapText="1" indent="1"/>
      <protection/>
    </xf>
    <xf numFmtId="164" fontId="10" fillId="4" borderId="49" xfId="20" applyFont="1" applyFill="1" applyBorder="1" applyAlignment="1">
      <alignment horizontal="left" vertical="center" wrapText="1" indent="1"/>
      <protection/>
    </xf>
    <xf numFmtId="164" fontId="28" fillId="0" borderId="50" xfId="20" applyFont="1" applyBorder="1" applyAlignment="1">
      <alignment horizontal="center" vertical="center" textRotation="90"/>
      <protection/>
    </xf>
    <xf numFmtId="167" fontId="29" fillId="4" borderId="51" xfId="20" applyNumberFormat="1" applyFont="1" applyFill="1" applyBorder="1" applyAlignment="1">
      <alignment horizontal="center" vertical="center" wrapText="1"/>
      <protection/>
    </xf>
    <xf numFmtId="164" fontId="7" fillId="0" borderId="33" xfId="20" applyFont="1" applyFill="1" applyBorder="1" applyAlignment="1" applyProtection="1">
      <alignment horizontal="center" vertical="center"/>
      <protection locked="0"/>
    </xf>
    <xf numFmtId="164" fontId="7" fillId="0" borderId="34" xfId="20" applyFont="1" applyFill="1" applyBorder="1" applyAlignment="1" applyProtection="1">
      <alignment horizontal="center" vertical="center"/>
      <protection locked="0"/>
    </xf>
    <xf numFmtId="164" fontId="10" fillId="0" borderId="10" xfId="20" applyFont="1" applyFill="1" applyBorder="1" applyAlignment="1">
      <alignment horizontal="left" vertical="center" wrapText="1" indent="1"/>
      <protection/>
    </xf>
    <xf numFmtId="167" fontId="29" fillId="0" borderId="10" xfId="20" applyNumberFormat="1" applyFont="1" applyFill="1" applyBorder="1" applyAlignment="1">
      <alignment horizontal="center" vertical="center" wrapText="1"/>
      <protection/>
    </xf>
    <xf numFmtId="164" fontId="7" fillId="4" borderId="52" xfId="20" applyFont="1" applyFill="1" applyBorder="1" applyAlignment="1" applyProtection="1">
      <alignment horizontal="center" vertical="center"/>
      <protection locked="0"/>
    </xf>
    <xf numFmtId="164" fontId="7" fillId="5" borderId="53" xfId="20" applyFont="1" applyFill="1" applyBorder="1" applyAlignment="1" applyProtection="1">
      <alignment horizontal="center" vertical="center"/>
      <protection locked="0"/>
    </xf>
    <xf numFmtId="164" fontId="7" fillId="4" borderId="53" xfId="20" applyFont="1" applyFill="1" applyBorder="1" applyAlignment="1" applyProtection="1">
      <alignment horizontal="center" vertical="center"/>
      <protection locked="0"/>
    </xf>
    <xf numFmtId="164" fontId="7" fillId="5" borderId="54" xfId="20" applyFont="1" applyFill="1" applyBorder="1" applyAlignment="1" applyProtection="1">
      <alignment horizontal="center" vertical="center"/>
      <protection locked="0"/>
    </xf>
    <xf numFmtId="164" fontId="31" fillId="0" borderId="18" xfId="20" applyFont="1" applyFill="1" applyBorder="1" applyAlignment="1">
      <alignment horizontal="center" vertical="center" textRotation="90" wrapText="1"/>
      <protection/>
    </xf>
    <xf numFmtId="164" fontId="10" fillId="7" borderId="55" xfId="20" applyFont="1" applyFill="1" applyBorder="1" applyAlignment="1">
      <alignment horizontal="left" vertical="center" wrapText="1" indent="1"/>
      <protection/>
    </xf>
    <xf numFmtId="164" fontId="29" fillId="7" borderId="26" xfId="20" applyFont="1" applyFill="1" applyBorder="1" applyAlignment="1">
      <alignment horizontal="left" vertical="center" wrapText="1" indent="1"/>
      <protection/>
    </xf>
    <xf numFmtId="167" fontId="29" fillId="7" borderId="55" xfId="20" applyNumberFormat="1" applyFont="1" applyFill="1" applyBorder="1" applyAlignment="1">
      <alignment horizontal="center" vertical="center" wrapText="1"/>
      <protection/>
    </xf>
    <xf numFmtId="164" fontId="10" fillId="0" borderId="56" xfId="20" applyFont="1" applyFill="1" applyBorder="1" applyAlignment="1">
      <alignment horizontal="left" vertical="center" wrapText="1" indent="1"/>
      <protection/>
    </xf>
    <xf numFmtId="164" fontId="29" fillId="0" borderId="57" xfId="20" applyFont="1" applyFill="1" applyBorder="1" applyAlignment="1">
      <alignment horizontal="left" vertical="center" wrapText="1" indent="1"/>
      <protection/>
    </xf>
    <xf numFmtId="164" fontId="33" fillId="6" borderId="58" xfId="20" applyFont="1" applyFill="1" applyBorder="1" applyAlignment="1" applyProtection="1">
      <alignment horizontal="center" vertical="center"/>
      <protection/>
    </xf>
    <xf numFmtId="164" fontId="33" fillId="6" borderId="59" xfId="20" applyFont="1" applyFill="1" applyBorder="1" applyAlignment="1" applyProtection="1">
      <alignment horizontal="center" vertical="center"/>
      <protection/>
    </xf>
    <xf numFmtId="164" fontId="7" fillId="5" borderId="60" xfId="20" applyFont="1" applyFill="1" applyBorder="1" applyAlignment="1" applyProtection="1">
      <alignment horizontal="center" vertical="center"/>
      <protection locked="0"/>
    </xf>
    <xf numFmtId="164" fontId="7" fillId="9" borderId="60" xfId="20" applyFont="1" applyFill="1" applyBorder="1" applyAlignment="1" applyProtection="1">
      <alignment horizontal="center" vertical="center"/>
      <protection locked="0"/>
    </xf>
    <xf numFmtId="164" fontId="7" fillId="6" borderId="61" xfId="20" applyFont="1" applyFill="1" applyBorder="1" applyAlignment="1" applyProtection="1">
      <alignment horizontal="center" vertical="center"/>
      <protection/>
    </xf>
    <xf numFmtId="164" fontId="1" fillId="0" borderId="18" xfId="20" applyFont="1" applyFill="1" applyBorder="1" applyAlignment="1">
      <alignment horizontal="center" vertical="center" wrapText="1"/>
      <protection/>
    </xf>
    <xf numFmtId="164" fontId="10" fillId="4" borderId="62" xfId="20" applyFont="1" applyFill="1" applyBorder="1" applyAlignment="1">
      <alignment horizontal="left" vertical="center" wrapText="1" indent="1"/>
      <protection/>
    </xf>
    <xf numFmtId="164" fontId="29" fillId="3" borderId="63" xfId="20" applyFont="1" applyFill="1" applyBorder="1" applyAlignment="1">
      <alignment horizontal="left" vertical="center" wrapText="1" indent="1"/>
      <protection/>
    </xf>
    <xf numFmtId="167" fontId="29" fillId="4" borderId="10" xfId="20" applyNumberFormat="1" applyFont="1" applyFill="1" applyBorder="1" applyAlignment="1">
      <alignment horizontal="center" vertical="center" wrapText="1"/>
      <protection/>
    </xf>
    <xf numFmtId="164" fontId="34" fillId="9" borderId="64" xfId="20" applyFont="1" applyFill="1" applyBorder="1" applyAlignment="1">
      <alignment horizontal="left" vertical="center" wrapText="1" indent="1"/>
      <protection/>
    </xf>
    <xf numFmtId="164" fontId="7" fillId="5" borderId="65" xfId="20" applyFont="1" applyFill="1" applyBorder="1" applyAlignment="1" applyProtection="1">
      <alignment horizontal="center" vertical="center"/>
      <protection locked="0"/>
    </xf>
    <xf numFmtId="164" fontId="7" fillId="0" borderId="65" xfId="20" applyFont="1" applyFill="1" applyBorder="1" applyAlignment="1" applyProtection="1">
      <alignment horizontal="center" vertical="center"/>
      <protection locked="0"/>
    </xf>
    <xf numFmtId="164" fontId="29" fillId="3" borderId="26" xfId="20" applyFont="1" applyFill="1" applyBorder="1" applyAlignment="1">
      <alignment horizontal="left" vertical="center" wrapText="1" indent="1"/>
      <protection/>
    </xf>
    <xf numFmtId="167" fontId="29" fillId="0" borderId="4" xfId="20" applyNumberFormat="1" applyFont="1" applyFill="1" applyBorder="1" applyAlignment="1">
      <alignment horizontal="center" vertical="center" wrapText="1"/>
      <protection/>
    </xf>
    <xf numFmtId="164" fontId="34" fillId="9" borderId="10" xfId="20" applyFont="1" applyFill="1" applyBorder="1" applyAlignment="1">
      <alignment horizontal="left" vertical="center" wrapText="1" indent="1"/>
      <protection/>
    </xf>
    <xf numFmtId="164" fontId="27" fillId="7" borderId="18" xfId="20" applyFont="1" applyFill="1" applyBorder="1" applyAlignment="1">
      <alignment horizontal="center" vertical="center" wrapText="1"/>
      <protection/>
    </xf>
    <xf numFmtId="167" fontId="29" fillId="4" borderId="4" xfId="20" applyNumberFormat="1" applyFont="1" applyFill="1" applyBorder="1" applyAlignment="1">
      <alignment horizontal="center" vertical="center" wrapText="1"/>
      <protection/>
    </xf>
    <xf numFmtId="164" fontId="29" fillId="0" borderId="15" xfId="20" applyFont="1" applyBorder="1" applyAlignment="1">
      <alignment horizontal="left" vertical="center" wrapText="1" indent="1"/>
      <protection/>
    </xf>
    <xf numFmtId="164" fontId="7" fillId="6" borderId="66" xfId="20" applyFont="1" applyFill="1" applyBorder="1" applyAlignment="1" applyProtection="1">
      <alignment horizontal="center" vertical="center"/>
      <protection/>
    </xf>
    <xf numFmtId="164" fontId="7" fillId="6" borderId="67" xfId="20" applyFont="1" applyFill="1" applyBorder="1" applyAlignment="1" applyProtection="1">
      <alignment horizontal="center" vertical="center"/>
      <protection/>
    </xf>
    <xf numFmtId="164" fontId="7" fillId="6" borderId="68" xfId="20" applyFont="1" applyFill="1" applyBorder="1" applyAlignment="1" applyProtection="1">
      <alignment horizontal="center" vertical="center"/>
      <protection/>
    </xf>
    <xf numFmtId="164" fontId="26" fillId="0" borderId="0" xfId="0" applyFont="1" applyBorder="1" applyAlignment="1">
      <alignment horizontal="right" vertical="center"/>
    </xf>
    <xf numFmtId="167" fontId="35" fillId="10" borderId="4" xfId="0" applyNumberFormat="1" applyFont="1" applyFill="1" applyBorder="1" applyAlignment="1">
      <alignment horizontal="center" vertical="center"/>
    </xf>
    <xf numFmtId="164" fontId="1" fillId="0" borderId="0" xfId="20" applyFont="1" applyFill="1" applyBorder="1" applyAlignment="1" applyProtection="1">
      <alignment horizontal="left"/>
      <protection/>
    </xf>
    <xf numFmtId="164" fontId="1" fillId="0" borderId="0" xfId="20" applyFill="1" applyBorder="1" applyAlignment="1" applyProtection="1">
      <alignment vertical="center"/>
      <protection/>
    </xf>
    <xf numFmtId="164" fontId="1" fillId="0" borderId="0" xfId="20" applyFill="1" applyBorder="1" applyAlignment="1" applyProtection="1">
      <alignment/>
      <protection/>
    </xf>
    <xf numFmtId="171" fontId="1" fillId="3" borderId="0" xfId="20" applyNumberFormat="1" applyFont="1" applyFill="1" applyBorder="1" applyAlignment="1" applyProtection="1">
      <alignment horizontal="center" vertical="center"/>
      <protection/>
    </xf>
    <xf numFmtId="164" fontId="36" fillId="0" borderId="0" xfId="0" applyFont="1" applyBorder="1" applyAlignment="1">
      <alignment horizontal="right" wrapText="1"/>
    </xf>
    <xf numFmtId="172" fontId="37" fillId="0" borderId="0" xfId="20" applyNumberFormat="1" applyFont="1" applyFill="1" applyBorder="1" applyAlignment="1" applyProtection="1">
      <alignment horizontal="left"/>
      <protection/>
    </xf>
    <xf numFmtId="164" fontId="1" fillId="0" borderId="0" xfId="20" applyNumberFormat="1" applyFill="1" applyBorder="1" applyAlignment="1">
      <alignment/>
      <protection/>
    </xf>
    <xf numFmtId="164" fontId="38" fillId="0" borderId="0" xfId="20" applyNumberFormat="1" applyFont="1" applyFill="1" applyBorder="1" applyAlignment="1">
      <alignment horizontal="right" wrapText="1"/>
      <protection/>
    </xf>
    <xf numFmtId="164" fontId="1" fillId="0" borderId="0" xfId="20" applyFill="1" applyBorder="1" applyAlignment="1">
      <alignment/>
      <protection/>
    </xf>
    <xf numFmtId="164" fontId="39" fillId="0" borderId="0" xfId="20" applyFont="1" applyFill="1" applyBorder="1" applyAlignment="1" applyProtection="1">
      <alignment horizontal="center" vertical="center"/>
      <protection/>
    </xf>
    <xf numFmtId="164" fontId="19" fillId="0" borderId="0" xfId="20" applyFont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B2B2B2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99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40</xdr:row>
      <xdr:rowOff>66675</xdr:rowOff>
    </xdr:from>
    <xdr:to>
      <xdr:col>12</xdr:col>
      <xdr:colOff>161925</xdr:colOff>
      <xdr:row>44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772400"/>
          <a:ext cx="7239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13</xdr:col>
      <xdr:colOff>142875</xdr:colOff>
      <xdr:row>2</xdr:row>
      <xdr:rowOff>28575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0"/>
          <a:ext cx="857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95250</xdr:rowOff>
    </xdr:from>
    <xdr:to>
      <xdr:col>7</xdr:col>
      <xdr:colOff>142875</xdr:colOff>
      <xdr:row>1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5250"/>
          <a:ext cx="466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10.140625" style="1" customWidth="1"/>
    <col min="2" max="2" width="7.421875" style="1" customWidth="1"/>
    <col min="3" max="3" width="5.00390625" style="1" customWidth="1"/>
    <col min="4" max="6" width="2.7109375" style="1" customWidth="1"/>
    <col min="7" max="7" width="5.00390625" style="1" customWidth="1"/>
    <col min="8" max="10" width="2.7109375" style="1" customWidth="1"/>
    <col min="11" max="11" width="5.28125" style="1" customWidth="1"/>
    <col min="12" max="14" width="2.7109375" style="1" customWidth="1"/>
    <col min="15" max="15" width="5.140625" style="1" customWidth="1"/>
    <col min="16" max="18" width="2.7109375" style="1" customWidth="1"/>
    <col min="19" max="19" width="5.28125" style="1" customWidth="1"/>
    <col min="20" max="22" width="2.8515625" style="1" customWidth="1"/>
    <col min="23" max="23" width="0.9921875" style="2" customWidth="1"/>
    <col min="24" max="26" width="4.421875" style="1" customWidth="1"/>
    <col min="27" max="16384" width="10.7109375" style="1" customWidth="1"/>
  </cols>
  <sheetData>
    <row r="1" spans="1:26" ht="12.75">
      <c r="A1" s="3" t="s">
        <v>0</v>
      </c>
      <c r="Z1" s="4" t="s">
        <v>1</v>
      </c>
    </row>
    <row r="2" spans="1:14" s="2" customFormat="1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2.75">
      <c r="A3" s="6" t="s">
        <v>2</v>
      </c>
      <c r="O3" s="6" t="s">
        <v>3</v>
      </c>
      <c r="P3" s="7"/>
      <c r="Q3" s="7"/>
    </row>
    <row r="4" spans="1:18" ht="21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10" t="s">
        <v>5</v>
      </c>
      <c r="P4" s="11"/>
      <c r="Q4" s="11"/>
      <c r="R4" s="11"/>
    </row>
    <row r="5" spans="1:18" ht="21" customHeight="1">
      <c r="A5" s="8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8" t="s">
        <v>7</v>
      </c>
      <c r="P5" s="11"/>
      <c r="Q5" s="11"/>
      <c r="R5" s="11"/>
    </row>
    <row r="6" spans="1:26" ht="19.5" customHeight="1">
      <c r="A6" s="8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8" t="s">
        <v>9</v>
      </c>
      <c r="P6" s="2"/>
      <c r="Q6" s="2"/>
      <c r="R6" s="2"/>
      <c r="Z6" s="13"/>
    </row>
    <row r="7" spans="1:18" ht="19.5" customHeight="1">
      <c r="A7" s="8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8" t="s">
        <v>11</v>
      </c>
      <c r="P7" s="14"/>
      <c r="Q7" s="14"/>
      <c r="R7" s="14"/>
    </row>
    <row r="8" spans="1:15" ht="19.5" customHeight="1">
      <c r="A8" s="8" t="s">
        <v>12</v>
      </c>
      <c r="B8" s="15"/>
      <c r="C8" s="15"/>
      <c r="D8" s="16"/>
      <c r="E8" s="15"/>
      <c r="F8" s="15"/>
      <c r="G8" s="15"/>
      <c r="H8" s="15"/>
      <c r="I8" s="16"/>
      <c r="J8" s="15"/>
      <c r="K8" s="15"/>
      <c r="L8" s="15"/>
      <c r="M8" s="15"/>
      <c r="O8" s="6" t="s">
        <v>13</v>
      </c>
    </row>
    <row r="9" spans="1:26" ht="19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17"/>
      <c r="P9" s="2"/>
      <c r="Q9" s="2"/>
      <c r="R9" s="2"/>
      <c r="Z9" s="13" t="s">
        <v>15</v>
      </c>
    </row>
    <row r="10" ht="20.25" customHeight="1"/>
    <row r="11" spans="1:19" ht="12.75">
      <c r="A11" s="14" t="s">
        <v>16</v>
      </c>
      <c r="D11" s="18"/>
      <c r="E11" s="19" t="s">
        <v>17</v>
      </c>
      <c r="H11" s="18"/>
      <c r="I11" s="19" t="s">
        <v>18</v>
      </c>
      <c r="M11" s="18"/>
      <c r="N11" s="19" t="s">
        <v>19</v>
      </c>
      <c r="R11" s="18"/>
      <c r="S11" s="19" t="s">
        <v>20</v>
      </c>
    </row>
    <row r="12" spans="1:14" ht="12.75">
      <c r="A12" s="14" t="s">
        <v>21</v>
      </c>
      <c r="B12" s="14"/>
      <c r="D12" s="18"/>
      <c r="E12" s="19" t="s">
        <v>22</v>
      </c>
      <c r="I12" s="2"/>
      <c r="J12" s="2"/>
      <c r="M12" s="18"/>
      <c r="N12" s="19" t="s">
        <v>23</v>
      </c>
    </row>
    <row r="13" s="1" customFormat="1" ht="12.75"/>
    <row r="14" spans="1:26" s="21" customFormat="1" ht="17.25" customHeight="1">
      <c r="A14" s="20" t="s">
        <v>24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21" customFormat="1" ht="13.5" customHeight="1">
      <c r="A15" s="22">
        <v>44483</v>
      </c>
      <c r="B15" s="22"/>
      <c r="C15" s="22"/>
      <c r="D15" s="22"/>
      <c r="E15" s="22"/>
      <c r="F15" s="23">
        <f>'Annexe Plantes Annuelle'!K52</f>
        <v>0</v>
      </c>
      <c r="G15" s="23"/>
      <c r="H15" s="23"/>
      <c r="I15" s="23"/>
      <c r="J15" s="24"/>
      <c r="K15" s="24"/>
      <c r="L15" s="25" t="s">
        <v>25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1" customFormat="1" ht="13.5" customHeight="1">
      <c r="A16" s="22"/>
      <c r="B16" s="22"/>
      <c r="C16" s="22"/>
      <c r="D16" s="22"/>
      <c r="E16" s="22"/>
      <c r="F16" s="23"/>
      <c r="G16" s="23"/>
      <c r="H16" s="23"/>
      <c r="I16" s="23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1" customFormat="1" ht="12.75" customHeight="1">
      <c r="A17" s="22">
        <v>44539</v>
      </c>
      <c r="B17" s="22"/>
      <c r="C17" s="22"/>
      <c r="D17" s="22"/>
      <c r="E17" s="22"/>
      <c r="F17" s="23">
        <f>'Annexe Plantes Annuelle'!L52</f>
        <v>0</v>
      </c>
      <c r="G17" s="23"/>
      <c r="H17" s="23"/>
      <c r="I17" s="23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1" customFormat="1" ht="13.5" customHeight="1">
      <c r="A18" s="22"/>
      <c r="B18" s="22"/>
      <c r="C18" s="22"/>
      <c r="D18" s="22"/>
      <c r="E18" s="22"/>
      <c r="F18" s="23"/>
      <c r="G18" s="23"/>
      <c r="H18" s="23"/>
      <c r="I18" s="23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1" customFormat="1" ht="12.75" customHeight="1">
      <c r="A19" s="22">
        <v>44602</v>
      </c>
      <c r="B19" s="22"/>
      <c r="C19" s="22"/>
      <c r="D19" s="22"/>
      <c r="E19" s="22"/>
      <c r="F19" s="23">
        <f>'Annexe Plantes Annuelle'!M52</f>
        <v>0</v>
      </c>
      <c r="G19" s="23"/>
      <c r="H19" s="23"/>
      <c r="I19" s="23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21" customFormat="1" ht="12.75">
      <c r="A20" s="22"/>
      <c r="B20" s="22"/>
      <c r="C20" s="22"/>
      <c r="D20" s="22"/>
      <c r="E20" s="22"/>
      <c r="F20" s="23"/>
      <c r="G20" s="23"/>
      <c r="H20" s="23"/>
      <c r="I20" s="23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21" customFormat="1" ht="12.75">
      <c r="A21" s="22">
        <v>44665</v>
      </c>
      <c r="B21" s="22"/>
      <c r="C21" s="22"/>
      <c r="D21" s="22"/>
      <c r="E21" s="22"/>
      <c r="F21" s="23">
        <f>'Annexe Plantes Annuelle'!N52</f>
        <v>0</v>
      </c>
      <c r="G21" s="23"/>
      <c r="H21" s="23"/>
      <c r="I21" s="23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21" customFormat="1" ht="12.75">
      <c r="A22" s="22"/>
      <c r="B22" s="22"/>
      <c r="C22" s="22"/>
      <c r="D22" s="22"/>
      <c r="E22" s="22"/>
      <c r="F22" s="23"/>
      <c r="G22" s="23"/>
      <c r="H22" s="23"/>
      <c r="I22" s="23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1" customFormat="1" ht="12.75">
      <c r="A23" s="26">
        <v>44721</v>
      </c>
      <c r="B23" s="26"/>
      <c r="C23" s="26"/>
      <c r="D23" s="26"/>
      <c r="E23" s="26"/>
      <c r="F23" s="23">
        <f>'Annexe Plantes Annuelle'!O52</f>
        <v>0</v>
      </c>
      <c r="G23" s="23"/>
      <c r="H23" s="23"/>
      <c r="I23" s="23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1" customFormat="1" ht="12" customHeight="1">
      <c r="A24" s="26"/>
      <c r="B24" s="26"/>
      <c r="C24" s="26"/>
      <c r="D24" s="26"/>
      <c r="E24" s="26"/>
      <c r="F24" s="23"/>
      <c r="G24" s="23"/>
      <c r="H24" s="23"/>
      <c r="I24" s="23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1" customFormat="1" ht="17.25" customHeight="1">
      <c r="A25" s="22">
        <v>44777</v>
      </c>
      <c r="B25" s="22"/>
      <c r="C25" s="22"/>
      <c r="D25" s="22"/>
      <c r="E25" s="22"/>
      <c r="F25" s="23">
        <f>'Annexe Plantes Annuelle'!P52</f>
        <v>0</v>
      </c>
      <c r="G25" s="23"/>
      <c r="H25" s="23"/>
      <c r="I25" s="23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21" customFormat="1" ht="12" customHeight="1">
      <c r="A26" s="22"/>
      <c r="B26" s="22"/>
      <c r="C26" s="22"/>
      <c r="D26" s="22"/>
      <c r="E26" s="22"/>
      <c r="F26" s="23"/>
      <c r="G26" s="23"/>
      <c r="H26" s="23"/>
      <c r="I26" s="23"/>
      <c r="J26" s="27"/>
      <c r="K26" s="27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32" customFormat="1" ht="28.5" customHeight="1">
      <c r="A27" s="28"/>
      <c r="B27" s="28"/>
      <c r="C27" s="28"/>
      <c r="D27" s="29"/>
      <c r="E27" s="30" t="s">
        <v>26</v>
      </c>
      <c r="F27" s="31">
        <f>SUM(F15:F25)</f>
        <v>0</v>
      </c>
      <c r="G27" s="31"/>
      <c r="H27" s="31"/>
      <c r="I27" s="31"/>
      <c r="J27" s="28"/>
      <c r="K27" s="2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32" customFormat="1" ht="12.75">
      <c r="A28" s="28"/>
      <c r="B28" s="28"/>
      <c r="C28" s="28"/>
      <c r="D28" s="29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32" customFormat="1" ht="12.75">
      <c r="A29" s="28"/>
      <c r="B29" s="28"/>
      <c r="C29" s="28"/>
      <c r="D29" s="29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32" customFormat="1" ht="12.75">
      <c r="A30" s="28"/>
      <c r="B30" s="28"/>
      <c r="C30" s="28"/>
      <c r="D30" s="29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2" ht="12.75">
      <c r="A31"/>
      <c r="B31" s="33"/>
      <c r="C31" s="27"/>
      <c r="D31" s="27"/>
      <c r="E31" s="27"/>
      <c r="F31" s="27"/>
      <c r="G31" s="27"/>
      <c r="H31" s="27"/>
      <c r="I31" s="27"/>
      <c r="J31" s="34"/>
      <c r="K31" s="35"/>
      <c r="L31" s="35"/>
      <c r="M31" s="36"/>
      <c r="N31" s="37"/>
      <c r="V31" s="38"/>
    </row>
    <row r="32" spans="1:26" ht="12.75">
      <c r="A32" s="39" t="s">
        <v>27</v>
      </c>
      <c r="B32" s="39"/>
      <c r="C32" s="39"/>
      <c r="D32" s="39"/>
      <c r="E32" s="39"/>
      <c r="F32" s="40">
        <v>1</v>
      </c>
      <c r="G32" s="40"/>
      <c r="H32" s="40"/>
      <c r="I32" s="40"/>
      <c r="J32" s="34"/>
      <c r="K32" s="35"/>
      <c r="L32" s="35"/>
      <c r="M32" s="36"/>
      <c r="N32" s="37"/>
      <c r="O32" s="2"/>
      <c r="P32" s="2"/>
      <c r="Q32" s="2"/>
      <c r="R32" s="2"/>
      <c r="S32" s="2"/>
      <c r="V32" s="41"/>
      <c r="X32" s="42"/>
      <c r="Y32" s="42"/>
      <c r="Z32" s="42"/>
    </row>
    <row r="33" spans="1:19" ht="12.75">
      <c r="A33" s="43" t="s">
        <v>28</v>
      </c>
      <c r="B33" s="44">
        <f>F32-1</f>
        <v>0</v>
      </c>
      <c r="C33" s="45" t="s">
        <v>29</v>
      </c>
      <c r="D33" s="45"/>
      <c r="E33" s="45"/>
      <c r="F33" s="46">
        <f>IF(B33&gt;0,(ROUNDDOWN(F27/F32,0)),0)</f>
        <v>0</v>
      </c>
      <c r="G33" s="46"/>
      <c r="H33" s="46"/>
      <c r="I33" s="46"/>
      <c r="L33" s="47" t="s">
        <v>30</v>
      </c>
      <c r="M33" s="47"/>
      <c r="N33" s="47"/>
      <c r="O33" s="47"/>
      <c r="P33" s="47"/>
      <c r="Q33" s="47"/>
      <c r="R33" s="47"/>
      <c r="S33" s="47"/>
    </row>
    <row r="34" spans="1:26" s="32" customFormat="1" ht="12.75">
      <c r="A34" s="48" t="s">
        <v>31</v>
      </c>
      <c r="B34" s="48"/>
      <c r="C34" s="48"/>
      <c r="D34" s="48"/>
      <c r="E34" s="48"/>
      <c r="F34" s="49">
        <f>F27-(F33*B33)</f>
        <v>0</v>
      </c>
      <c r="G34" s="49"/>
      <c r="H34" s="49"/>
      <c r="I34" s="49"/>
      <c r="J34" s="28"/>
      <c r="K34" s="28"/>
      <c r="L34" s="50" t="s">
        <v>32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32" customFormat="1" ht="9.75" customHeight="1">
      <c r="A35" s="51"/>
      <c r="B35" s="52"/>
      <c r="C35" s="53"/>
      <c r="D35" s="53"/>
      <c r="E35" s="53"/>
      <c r="F35" s="54"/>
      <c r="G35" s="54"/>
      <c r="H35" s="55"/>
      <c r="I35" s="55"/>
      <c r="J35" s="28"/>
      <c r="K35" s="28"/>
      <c r="L35" s="56" t="s">
        <v>33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32" customFormat="1" ht="12.75">
      <c r="A36"/>
      <c r="B36" s="1"/>
      <c r="C36" s="1"/>
      <c r="D36" s="1"/>
      <c r="E36" s="1"/>
      <c r="F36" s="1"/>
      <c r="G36" s="1"/>
      <c r="H36" s="1"/>
      <c r="I36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32" customFormat="1" ht="9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14" ht="12.75" customHeight="1">
      <c r="A38" s="57" t="s">
        <v>34</v>
      </c>
      <c r="F38"/>
      <c r="G38" s="58"/>
      <c r="H38" s="58"/>
      <c r="I38" s="58"/>
      <c r="J38" s="58"/>
      <c r="K38" s="58"/>
      <c r="L38" s="58"/>
      <c r="M38" s="58"/>
      <c r="N38" s="2"/>
    </row>
    <row r="39" spans="7:26" ht="12.75">
      <c r="G39" s="58"/>
      <c r="H39" s="58"/>
      <c r="I39" s="58"/>
      <c r="J39" s="58"/>
      <c r="K39" s="58"/>
      <c r="L39" s="58"/>
      <c r="M39" s="58"/>
      <c r="X39"/>
      <c r="Y39"/>
      <c r="Z39"/>
    </row>
    <row r="40" ht="12.75">
      <c r="Z40" s="59" t="s">
        <v>35</v>
      </c>
    </row>
    <row r="41" spans="1:26" ht="12.75" customHeight="1">
      <c r="A41" s="60" t="s">
        <v>36</v>
      </c>
      <c r="B41" s="61"/>
      <c r="C41" s="61"/>
      <c r="D41" s="61"/>
      <c r="E41" s="61"/>
      <c r="F41" s="62"/>
      <c r="H41" s="60" t="s">
        <v>37</v>
      </c>
      <c r="I41" s="63"/>
      <c r="J41" s="61"/>
      <c r="K41" s="61"/>
      <c r="L41" s="61"/>
      <c r="M41" s="61"/>
      <c r="N41" s="61"/>
      <c r="O41" s="62"/>
      <c r="R41" s="60" t="s">
        <v>38</v>
      </c>
      <c r="S41" s="61"/>
      <c r="T41" s="61"/>
      <c r="U41" s="61"/>
      <c r="V41" s="61"/>
      <c r="W41" s="61"/>
      <c r="X41" s="61"/>
      <c r="Y41" s="61"/>
      <c r="Z41" s="62"/>
    </row>
    <row r="42" spans="1:26" ht="12.75">
      <c r="A42" s="64"/>
      <c r="B42" s="64"/>
      <c r="C42" s="64"/>
      <c r="D42" s="64"/>
      <c r="E42" s="64"/>
      <c r="F42" s="64"/>
      <c r="G42" s="2"/>
      <c r="H42" s="65"/>
      <c r="I42" s="2"/>
      <c r="J42" s="2"/>
      <c r="K42" s="2"/>
      <c r="L42" s="2"/>
      <c r="M42" s="2"/>
      <c r="N42" s="2"/>
      <c r="O42" s="66"/>
      <c r="R42" s="65"/>
      <c r="S42" s="2"/>
      <c r="T42" s="2"/>
      <c r="U42" s="2"/>
      <c r="V42" s="2"/>
      <c r="X42" s="2"/>
      <c r="Y42" s="2"/>
      <c r="Z42" s="66"/>
    </row>
    <row r="43" spans="1:26" ht="12.75">
      <c r="A43" s="64"/>
      <c r="B43" s="64"/>
      <c r="C43" s="64"/>
      <c r="D43" s="64"/>
      <c r="E43" s="64"/>
      <c r="F43" s="64"/>
      <c r="G43" s="2"/>
      <c r="H43" s="65"/>
      <c r="I43" s="2"/>
      <c r="J43" s="2"/>
      <c r="K43" s="2"/>
      <c r="L43" s="2"/>
      <c r="M43" s="2"/>
      <c r="N43" s="2"/>
      <c r="O43" s="66"/>
      <c r="R43" s="65"/>
      <c r="S43" s="2"/>
      <c r="T43" s="2"/>
      <c r="U43" s="2"/>
      <c r="V43" s="2"/>
      <c r="X43" s="2"/>
      <c r="Y43" s="2"/>
      <c r="Z43" s="66"/>
    </row>
    <row r="44" spans="1:26" ht="12.75">
      <c r="A44" s="64"/>
      <c r="B44" s="64"/>
      <c r="C44" s="64"/>
      <c r="D44" s="64"/>
      <c r="E44" s="64"/>
      <c r="F44" s="64"/>
      <c r="G44" s="2"/>
      <c r="H44" s="65"/>
      <c r="I44" s="2"/>
      <c r="J44" s="2"/>
      <c r="K44" s="2"/>
      <c r="L44" s="2"/>
      <c r="M44" s="2"/>
      <c r="N44" s="2"/>
      <c r="O44" s="66"/>
      <c r="R44" s="65"/>
      <c r="S44" s="2"/>
      <c r="T44" s="2"/>
      <c r="U44" s="2"/>
      <c r="V44" s="2"/>
      <c r="X44" s="2"/>
      <c r="Y44" s="2"/>
      <c r="Z44" s="66"/>
    </row>
    <row r="45" spans="1:26" ht="12.75">
      <c r="A45" s="64"/>
      <c r="B45" s="64"/>
      <c r="C45" s="64"/>
      <c r="D45" s="64"/>
      <c r="E45" s="64"/>
      <c r="F45" s="64"/>
      <c r="H45" s="67" t="s">
        <v>39</v>
      </c>
      <c r="I45" s="67"/>
      <c r="J45" s="67"/>
      <c r="K45" s="67"/>
      <c r="L45" s="67"/>
      <c r="M45" s="67"/>
      <c r="N45" s="67"/>
      <c r="O45" s="67"/>
      <c r="R45" s="68"/>
      <c r="S45" s="69"/>
      <c r="T45" s="69"/>
      <c r="U45" s="69"/>
      <c r="V45" s="69"/>
      <c r="W45" s="69"/>
      <c r="X45" s="69"/>
      <c r="Y45" s="69"/>
      <c r="Z45" s="70"/>
    </row>
    <row r="46" spans="1:26" ht="12.75">
      <c r="A46" s="71" t="s">
        <v>40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8" spans="1:13" ht="12.75">
      <c r="A48" s="72"/>
      <c r="M48" s="73"/>
    </row>
  </sheetData>
  <sheetProtection sheet="1" selectLockedCells="1"/>
  <mergeCells count="32">
    <mergeCell ref="B4:M4"/>
    <mergeCell ref="B5:M5"/>
    <mergeCell ref="B6:M6"/>
    <mergeCell ref="B7:M7"/>
    <mergeCell ref="B8:C8"/>
    <mergeCell ref="E8:H8"/>
    <mergeCell ref="J8:M8"/>
    <mergeCell ref="B9:M9"/>
    <mergeCell ref="A15:E16"/>
    <mergeCell ref="F15:I16"/>
    <mergeCell ref="L15:Z27"/>
    <mergeCell ref="A17:E18"/>
    <mergeCell ref="F17:I18"/>
    <mergeCell ref="A19:E20"/>
    <mergeCell ref="F19:I20"/>
    <mergeCell ref="A21:E22"/>
    <mergeCell ref="F21:I22"/>
    <mergeCell ref="A23:E24"/>
    <mergeCell ref="F23:I24"/>
    <mergeCell ref="A25:E26"/>
    <mergeCell ref="F25:I26"/>
    <mergeCell ref="F27:I27"/>
    <mergeCell ref="A32:E32"/>
    <mergeCell ref="F32:I32"/>
    <mergeCell ref="C33:E33"/>
    <mergeCell ref="F33:I33"/>
    <mergeCell ref="A34:E34"/>
    <mergeCell ref="F34:I34"/>
    <mergeCell ref="G38:M39"/>
    <mergeCell ref="A42:F45"/>
    <mergeCell ref="H45:O45"/>
    <mergeCell ref="A46:Z46"/>
  </mergeCells>
  <printOptions/>
  <pageMargins left="0.2361111111111111" right="0.2361111111111111" top="0.7784722222222222" bottom="0.31527777777777777" header="0" footer="0.31527777777777777"/>
  <pageSetup fitToHeight="1" fitToWidth="1"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
APE 913E - SIRET N° 500.368.840.00012 - Siège Social : Centre Social de Malissol - La Ferme - 12, av. Jean de la Fontaine - 38200 VIENNE    /   amap-vienne.org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view="pageBreakPreview" zoomScaleSheetLayoutView="100" workbookViewId="0" topLeftCell="A1">
      <selection activeCell="K8" sqref="K8"/>
    </sheetView>
  </sheetViews>
  <sheetFormatPr defaultColWidth="11.421875" defaultRowHeight="12.75"/>
  <cols>
    <col min="1" max="1" width="6.57421875" style="1" customWidth="1"/>
    <col min="2" max="2" width="26.7109375" style="74" customWidth="1"/>
    <col min="3" max="3" width="8.421875" style="1" customWidth="1"/>
    <col min="4" max="4" width="3.28125" style="75" customWidth="1"/>
    <col min="5" max="7" width="5.421875" style="1" customWidth="1"/>
    <col min="8" max="8" width="8.00390625" style="1" customWidth="1"/>
    <col min="9" max="10" width="6.00390625" style="1" customWidth="1"/>
    <col min="11" max="13" width="7.8515625" style="74" customWidth="1"/>
    <col min="14" max="16" width="7.8515625" style="76" customWidth="1"/>
    <col min="17" max="46" width="11.421875" style="77" customWidth="1"/>
    <col min="47" max="254" width="10.7109375" style="1" customWidth="1"/>
    <col min="255" max="16384" width="11.57421875" style="0" customWidth="1"/>
  </cols>
  <sheetData>
    <row r="1" spans="1:256" s="80" customFormat="1" ht="24.75" customHeight="1">
      <c r="A1" s="78" t="str">
        <f>Plantes!A1</f>
        <v>Saison 2021 / 2022</v>
      </c>
      <c r="B1" s="79"/>
      <c r="K1" s="79"/>
      <c r="L1" s="79"/>
      <c r="M1" s="79"/>
      <c r="N1" s="79"/>
      <c r="O1" s="79"/>
      <c r="P1" s="81" t="s">
        <v>41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IU1"/>
      <c r="IV1"/>
    </row>
    <row r="2" spans="1:256" s="80" customFormat="1" ht="24" customHeight="1">
      <c r="A2" s="83" t="s">
        <v>42</v>
      </c>
      <c r="B2" s="79"/>
      <c r="K2" s="79"/>
      <c r="L2" s="79"/>
      <c r="M2" s="79"/>
      <c r="N2" s="79"/>
      <c r="O2" s="79"/>
      <c r="P2" s="81" t="str">
        <f>Plantes!Z1</f>
        <v>CONTRAT PLANTES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IU2"/>
      <c r="IV2"/>
    </row>
    <row r="3" spans="1:49" s="85" customFormat="1" ht="18" customHeight="1">
      <c r="A3" s="84" t="s">
        <v>2</v>
      </c>
      <c r="C3" s="86">
        <f>IF((Plantes!B4&lt;&gt;""),Plantes!B4,"")</f>
      </c>
      <c r="D3" s="87"/>
      <c r="E3" s="87"/>
      <c r="F3" s="88" t="s">
        <v>3</v>
      </c>
      <c r="G3"/>
      <c r="H3"/>
      <c r="J3" s="89" t="s">
        <v>5</v>
      </c>
      <c r="K3" s="90"/>
      <c r="P3" s="91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s="85" customFormat="1" ht="14.25" customHeight="1">
      <c r="A4"/>
      <c r="B4" s="93">
        <f>IF((Plantes!B4)="","",(Plantes!B4))</f>
      </c>
      <c r="C4" s="93"/>
      <c r="D4" s="93"/>
      <c r="E4" s="94"/>
      <c r="F4" s="95" t="s">
        <v>43</v>
      </c>
      <c r="G4"/>
      <c r="H4"/>
      <c r="I4" s="96"/>
      <c r="J4" s="97" t="s">
        <v>44</v>
      </c>
      <c r="K4" s="90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49" s="85" customFormat="1" ht="14.25" customHeight="1">
      <c r="A5" s="98" t="s">
        <v>12</v>
      </c>
      <c r="B5" s="93">
        <f>IF(Plantes!B8="","",Plantes!B8)</f>
      </c>
      <c r="C5" s="93">
        <f>IF((Plantes!B8&lt;&gt;""),Plantes!B8,"")</f>
      </c>
      <c r="D5" s="93"/>
      <c r="E5" s="86"/>
      <c r="F5" s="86"/>
      <c r="G5" s="99"/>
      <c r="H5"/>
      <c r="J5" s="96"/>
      <c r="K5" s="90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</row>
    <row r="6" spans="1:46" s="107" customFormat="1" ht="12.75">
      <c r="A6" s="100"/>
      <c r="B6" s="90"/>
      <c r="C6"/>
      <c r="D6"/>
      <c r="E6"/>
      <c r="F6"/>
      <c r="G6"/>
      <c r="H6"/>
      <c r="I6" s="101"/>
      <c r="J6"/>
      <c r="K6" s="102">
        <f>Plantes!A15</f>
        <v>44483</v>
      </c>
      <c r="L6" s="103">
        <f>Plantes!A17</f>
        <v>44539</v>
      </c>
      <c r="M6" s="104">
        <f>Plantes!A19</f>
        <v>44602</v>
      </c>
      <c r="N6" s="103">
        <f>Plantes!A21</f>
        <v>44665</v>
      </c>
      <c r="O6" s="104">
        <f>Plantes!A23</f>
        <v>44721</v>
      </c>
      <c r="P6" s="105">
        <f>Plantes!A25</f>
        <v>44777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</row>
    <row r="7" spans="1:16" ht="32.25" customHeight="1">
      <c r="A7" s="108" t="s">
        <v>45</v>
      </c>
      <c r="B7" s="108"/>
      <c r="C7" s="109" t="s">
        <v>46</v>
      </c>
      <c r="D7" s="109"/>
      <c r="E7" s="109"/>
      <c r="F7" s="109"/>
      <c r="G7" s="109"/>
      <c r="H7" s="109"/>
      <c r="I7" s="110" t="s">
        <v>47</v>
      </c>
      <c r="J7" s="110"/>
      <c r="K7" s="111" t="s">
        <v>48</v>
      </c>
      <c r="L7" s="111"/>
      <c r="M7" s="111"/>
      <c r="N7" s="111"/>
      <c r="O7" s="111"/>
      <c r="P7" s="111"/>
    </row>
    <row r="8" spans="1:46" s="122" customFormat="1" ht="21" customHeight="1">
      <c r="A8" s="112" t="s">
        <v>49</v>
      </c>
      <c r="B8" s="113" t="s">
        <v>50</v>
      </c>
      <c r="C8" s="114" t="s">
        <v>51</v>
      </c>
      <c r="D8" s="114"/>
      <c r="E8" s="114"/>
      <c r="F8" s="114"/>
      <c r="G8" s="114"/>
      <c r="H8" s="114"/>
      <c r="I8" s="115">
        <v>4.8</v>
      </c>
      <c r="J8" s="115"/>
      <c r="K8" s="116"/>
      <c r="L8" s="117"/>
      <c r="M8" s="118"/>
      <c r="N8" s="118"/>
      <c r="O8" s="119"/>
      <c r="P8" s="120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</row>
    <row r="9" spans="1:46" s="130" customFormat="1" ht="21" customHeight="1">
      <c r="A9" s="112"/>
      <c r="B9" s="123" t="s">
        <v>52</v>
      </c>
      <c r="C9" s="124" t="s">
        <v>53</v>
      </c>
      <c r="D9" s="124"/>
      <c r="E9" s="124"/>
      <c r="F9" s="124"/>
      <c r="G9" s="124"/>
      <c r="H9" s="124"/>
      <c r="I9" s="115">
        <v>4.8</v>
      </c>
      <c r="J9" s="115"/>
      <c r="K9" s="125"/>
      <c r="L9" s="126"/>
      <c r="M9" s="118"/>
      <c r="N9" s="126"/>
      <c r="O9" s="127"/>
      <c r="P9" s="128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</row>
    <row r="10" spans="1:46" s="130" customFormat="1" ht="21" customHeight="1">
      <c r="A10" s="112"/>
      <c r="B10" s="113" t="s">
        <v>54</v>
      </c>
      <c r="C10" s="114" t="s">
        <v>55</v>
      </c>
      <c r="D10" s="114"/>
      <c r="E10" s="114"/>
      <c r="F10" s="114"/>
      <c r="G10" s="114"/>
      <c r="H10" s="114"/>
      <c r="I10" s="115">
        <v>4.8</v>
      </c>
      <c r="J10" s="115"/>
      <c r="K10" s="131"/>
      <c r="L10" s="118"/>
      <c r="M10" s="118"/>
      <c r="N10" s="118"/>
      <c r="O10" s="132"/>
      <c r="P10" s="128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</row>
    <row r="11" spans="1:46" s="130" customFormat="1" ht="21" customHeight="1">
      <c r="A11" s="112"/>
      <c r="B11" s="123" t="s">
        <v>56</v>
      </c>
      <c r="C11" s="124" t="s">
        <v>57</v>
      </c>
      <c r="D11" s="124"/>
      <c r="E11" s="124"/>
      <c r="F11" s="124"/>
      <c r="G11" s="124"/>
      <c r="H11" s="124"/>
      <c r="I11" s="115">
        <v>4.8</v>
      </c>
      <c r="J11" s="115"/>
      <c r="K11" s="125"/>
      <c r="L11" s="126"/>
      <c r="M11" s="127"/>
      <c r="N11" s="118"/>
      <c r="O11" s="127"/>
      <c r="P11" s="128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</row>
    <row r="12" spans="1:46" s="130" customFormat="1" ht="21" customHeight="1">
      <c r="A12" s="112"/>
      <c r="B12" s="113" t="s">
        <v>58</v>
      </c>
      <c r="C12" s="114" t="s">
        <v>59</v>
      </c>
      <c r="D12" s="114"/>
      <c r="E12" s="114"/>
      <c r="F12" s="114"/>
      <c r="G12" s="114"/>
      <c r="H12" s="114"/>
      <c r="I12" s="115">
        <v>4.8</v>
      </c>
      <c r="J12" s="115"/>
      <c r="K12" s="133"/>
      <c r="L12" s="118"/>
      <c r="M12" s="118"/>
      <c r="N12" s="126"/>
      <c r="O12" s="132"/>
      <c r="P12" s="128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</row>
    <row r="13" spans="1:46" s="130" customFormat="1" ht="21" customHeight="1">
      <c r="A13" s="112"/>
      <c r="B13" s="123" t="s">
        <v>60</v>
      </c>
      <c r="C13" s="124" t="s">
        <v>61</v>
      </c>
      <c r="D13" s="124"/>
      <c r="E13" s="124"/>
      <c r="F13" s="124"/>
      <c r="G13" s="124"/>
      <c r="H13" s="124"/>
      <c r="I13" s="115">
        <v>4.8</v>
      </c>
      <c r="J13" s="115"/>
      <c r="K13" s="125"/>
      <c r="L13" s="118"/>
      <c r="M13" s="118"/>
      <c r="N13" s="118"/>
      <c r="O13" s="118"/>
      <c r="P13" s="128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</row>
    <row r="14" spans="1:46" s="130" customFormat="1" ht="21" customHeight="1">
      <c r="A14" s="112"/>
      <c r="B14" s="113" t="s">
        <v>62</v>
      </c>
      <c r="C14" s="114" t="s">
        <v>63</v>
      </c>
      <c r="D14" s="114"/>
      <c r="E14" s="114"/>
      <c r="F14" s="114"/>
      <c r="G14" s="114"/>
      <c r="H14" s="114"/>
      <c r="I14" s="115">
        <v>4.8</v>
      </c>
      <c r="J14" s="115"/>
      <c r="K14" s="133"/>
      <c r="L14" s="118"/>
      <c r="M14" s="118"/>
      <c r="N14" s="126"/>
      <c r="O14" s="132"/>
      <c r="P14" s="134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</row>
    <row r="15" spans="1:46" s="130" customFormat="1" ht="21" customHeight="1">
      <c r="A15" s="112"/>
      <c r="B15" s="123" t="s">
        <v>64</v>
      </c>
      <c r="C15" s="124" t="s">
        <v>65</v>
      </c>
      <c r="D15" s="124"/>
      <c r="E15" s="124"/>
      <c r="F15" s="124"/>
      <c r="G15" s="124"/>
      <c r="H15" s="124"/>
      <c r="I15" s="115">
        <v>4.8</v>
      </c>
      <c r="J15" s="115"/>
      <c r="K15" s="125"/>
      <c r="L15" s="126"/>
      <c r="M15" s="127"/>
      <c r="N15" s="118"/>
      <c r="O15" s="127"/>
      <c r="P15" s="128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</row>
    <row r="16" spans="1:46" s="130" customFormat="1" ht="21" customHeight="1">
      <c r="A16" s="112"/>
      <c r="B16" s="113" t="s">
        <v>66</v>
      </c>
      <c r="C16" s="114" t="s">
        <v>67</v>
      </c>
      <c r="D16" s="114"/>
      <c r="E16" s="114"/>
      <c r="F16" s="114"/>
      <c r="G16" s="114"/>
      <c r="H16" s="114"/>
      <c r="I16" s="115">
        <v>4.8</v>
      </c>
      <c r="J16" s="115"/>
      <c r="K16" s="131"/>
      <c r="L16" s="126"/>
      <c r="M16" s="132"/>
      <c r="N16" s="126"/>
      <c r="O16" s="132"/>
      <c r="P16" s="128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</row>
    <row r="17" spans="1:46" s="130" customFormat="1" ht="21" customHeight="1">
      <c r="A17" s="112"/>
      <c r="B17" s="135" t="s">
        <v>68</v>
      </c>
      <c r="C17" s="136" t="s">
        <v>69</v>
      </c>
      <c r="D17" s="136"/>
      <c r="E17" s="136"/>
      <c r="F17" s="136"/>
      <c r="G17" s="136"/>
      <c r="H17" s="136"/>
      <c r="I17" s="115">
        <v>4.8</v>
      </c>
      <c r="J17" s="115"/>
      <c r="K17" s="137"/>
      <c r="L17" s="138"/>
      <c r="M17" s="139"/>
      <c r="N17" s="138"/>
      <c r="O17" s="139"/>
      <c r="P17" s="140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</row>
    <row r="18" spans="1:46" s="130" customFormat="1" ht="18" customHeight="1">
      <c r="A18" s="141" t="s">
        <v>70</v>
      </c>
      <c r="B18" s="142" t="s">
        <v>71</v>
      </c>
      <c r="C18" s="142"/>
      <c r="D18" s="142"/>
      <c r="E18" s="142"/>
      <c r="F18" s="142"/>
      <c r="G18" s="142"/>
      <c r="H18" s="142"/>
      <c r="I18" s="143">
        <v>4</v>
      </c>
      <c r="J18" s="143"/>
      <c r="K18" s="144"/>
      <c r="L18" s="145"/>
      <c r="M18" s="145"/>
      <c r="N18" s="145"/>
      <c r="O18" s="132"/>
      <c r="P18" s="146"/>
      <c r="Q18" s="147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</row>
    <row r="19" spans="1:46" s="130" customFormat="1" ht="18" customHeight="1">
      <c r="A19" s="141"/>
      <c r="B19" s="148" t="s">
        <v>72</v>
      </c>
      <c r="C19" s="148"/>
      <c r="D19" s="148"/>
      <c r="E19" s="148"/>
      <c r="F19" s="148"/>
      <c r="G19" s="148"/>
      <c r="H19" s="148"/>
      <c r="I19" s="143"/>
      <c r="J19" s="143"/>
      <c r="K19" s="133"/>
      <c r="L19" s="118"/>
      <c r="M19" s="132"/>
      <c r="N19" s="126"/>
      <c r="O19" s="118"/>
      <c r="P19" s="134"/>
      <c r="Q19" s="147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</row>
    <row r="20" spans="1:46" s="130" customFormat="1" ht="18" customHeight="1">
      <c r="A20" s="141"/>
      <c r="B20" s="149" t="s">
        <v>73</v>
      </c>
      <c r="C20" s="149"/>
      <c r="D20" s="149"/>
      <c r="E20" s="149"/>
      <c r="F20" s="149"/>
      <c r="G20" s="149"/>
      <c r="H20" s="149"/>
      <c r="I20" s="143">
        <v>17.5</v>
      </c>
      <c r="J20" s="143"/>
      <c r="K20" s="125"/>
      <c r="L20" s="126"/>
      <c r="M20" s="127"/>
      <c r="N20" s="126"/>
      <c r="O20" s="127"/>
      <c r="P20" s="128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</row>
    <row r="21" spans="1:46" s="130" customFormat="1" ht="18" customHeight="1">
      <c r="A21" s="141"/>
      <c r="B21" s="148" t="s">
        <v>74</v>
      </c>
      <c r="C21" s="148"/>
      <c r="D21" s="148"/>
      <c r="E21" s="148"/>
      <c r="F21" s="148"/>
      <c r="G21" s="148"/>
      <c r="H21" s="148"/>
      <c r="I21" s="143">
        <v>10</v>
      </c>
      <c r="J21" s="143"/>
      <c r="K21" s="131"/>
      <c r="L21" s="126"/>
      <c r="M21" s="132"/>
      <c r="N21" s="126"/>
      <c r="O21" s="132"/>
      <c r="P21" s="12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</row>
    <row r="22" spans="1:46" s="130" customFormat="1" ht="18" customHeight="1">
      <c r="A22" s="141"/>
      <c r="B22" s="149" t="s">
        <v>75</v>
      </c>
      <c r="C22" s="149"/>
      <c r="D22" s="149"/>
      <c r="E22" s="149"/>
      <c r="F22" s="149"/>
      <c r="G22" s="149"/>
      <c r="H22" s="149"/>
      <c r="I22" s="143">
        <v>12</v>
      </c>
      <c r="J22" s="143"/>
      <c r="K22" s="125"/>
      <c r="L22" s="126"/>
      <c r="M22" s="127"/>
      <c r="N22" s="126"/>
      <c r="O22" s="127"/>
      <c r="P22" s="128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</row>
    <row r="23" spans="1:46" s="130" customFormat="1" ht="18" customHeight="1">
      <c r="A23" s="141"/>
      <c r="B23" s="150" t="s">
        <v>76</v>
      </c>
      <c r="C23" s="150"/>
      <c r="D23" s="150"/>
      <c r="E23" s="150"/>
      <c r="F23" s="150"/>
      <c r="G23" s="150"/>
      <c r="H23" s="150"/>
      <c r="I23" s="143"/>
      <c r="J23" s="143"/>
      <c r="K23" s="131"/>
      <c r="L23" s="126"/>
      <c r="M23" s="132"/>
      <c r="N23" s="126"/>
      <c r="O23" s="132"/>
      <c r="P23" s="128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</row>
    <row r="24" spans="1:46" s="130" customFormat="1" ht="18" customHeight="1">
      <c r="A24" s="141" t="s">
        <v>77</v>
      </c>
      <c r="B24" s="151" t="s">
        <v>78</v>
      </c>
      <c r="C24" s="151"/>
      <c r="D24" s="151"/>
      <c r="E24" s="151"/>
      <c r="F24" s="151"/>
      <c r="G24" s="151"/>
      <c r="H24" s="151"/>
      <c r="I24" s="143">
        <v>16.5</v>
      </c>
      <c r="J24" s="143"/>
      <c r="K24" s="137"/>
      <c r="L24" s="138"/>
      <c r="M24" s="139"/>
      <c r="N24" s="126"/>
      <c r="O24" s="127"/>
      <c r="P24" s="128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</row>
    <row r="25" spans="1:46" s="130" customFormat="1" ht="18" customHeight="1">
      <c r="A25" s="152" t="s">
        <v>79</v>
      </c>
      <c r="B25" s="153" t="s">
        <v>80</v>
      </c>
      <c r="C25" s="153"/>
      <c r="D25" s="153"/>
      <c r="E25" s="153"/>
      <c r="F25" s="153"/>
      <c r="G25" s="153"/>
      <c r="H25" s="153"/>
      <c r="I25" s="154">
        <v>6.5</v>
      </c>
      <c r="J25" s="154"/>
      <c r="K25" s="144"/>
      <c r="L25" s="145"/>
      <c r="M25" s="145"/>
      <c r="N25" s="117"/>
      <c r="O25" s="119"/>
      <c r="P25" s="120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</row>
    <row r="26" spans="1:46" s="130" customFormat="1" ht="18" customHeight="1">
      <c r="A26" s="152"/>
      <c r="B26" s="155" t="s">
        <v>81</v>
      </c>
      <c r="C26" s="155"/>
      <c r="D26" s="155"/>
      <c r="E26" s="155"/>
      <c r="F26" s="155"/>
      <c r="G26" s="155"/>
      <c r="H26" s="155"/>
      <c r="I26" s="154"/>
      <c r="J26" s="154"/>
      <c r="K26" s="144"/>
      <c r="L26" s="118"/>
      <c r="M26" s="118"/>
      <c r="N26" s="126"/>
      <c r="O26" s="127"/>
      <c r="P26" s="134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</row>
    <row r="27" spans="1:46" s="130" customFormat="1" ht="18" customHeight="1">
      <c r="A27" s="152"/>
      <c r="B27" s="153" t="s">
        <v>82</v>
      </c>
      <c r="C27" s="153"/>
      <c r="D27" s="153"/>
      <c r="E27" s="153"/>
      <c r="F27" s="153"/>
      <c r="G27" s="153"/>
      <c r="H27" s="153"/>
      <c r="I27" s="154"/>
      <c r="J27" s="154"/>
      <c r="K27" s="131"/>
      <c r="L27" s="126"/>
      <c r="M27" s="118"/>
      <c r="N27" s="126"/>
      <c r="O27" s="132"/>
      <c r="P27" s="128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</row>
    <row r="28" spans="1:46" s="130" customFormat="1" ht="18" customHeight="1">
      <c r="A28" s="152"/>
      <c r="B28" s="155" t="s">
        <v>83</v>
      </c>
      <c r="C28" s="155"/>
      <c r="D28" s="155"/>
      <c r="E28" s="155"/>
      <c r="F28" s="155"/>
      <c r="G28" s="155"/>
      <c r="H28" s="155"/>
      <c r="I28" s="154"/>
      <c r="J28" s="154"/>
      <c r="K28" s="125"/>
      <c r="L28" s="126"/>
      <c r="M28" s="127"/>
      <c r="N28" s="126"/>
      <c r="O28" s="127"/>
      <c r="P28" s="128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</row>
    <row r="29" spans="1:46" s="130" customFormat="1" ht="18" customHeight="1">
      <c r="A29" s="152"/>
      <c r="B29" s="153" t="s">
        <v>84</v>
      </c>
      <c r="C29" s="153"/>
      <c r="D29" s="153"/>
      <c r="E29" s="153"/>
      <c r="F29" s="153"/>
      <c r="G29" s="153"/>
      <c r="H29" s="153"/>
      <c r="I29" s="154"/>
      <c r="J29" s="154"/>
      <c r="K29" s="131"/>
      <c r="L29" s="126"/>
      <c r="M29" s="132"/>
      <c r="N29" s="126"/>
      <c r="O29" s="132"/>
      <c r="P29" s="12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</row>
    <row r="30" spans="1:46" s="130" customFormat="1" ht="18" customHeight="1">
      <c r="A30" s="152"/>
      <c r="B30" s="155" t="s">
        <v>75</v>
      </c>
      <c r="C30" s="155"/>
      <c r="D30" s="155"/>
      <c r="E30" s="155"/>
      <c r="F30" s="155"/>
      <c r="G30" s="155"/>
      <c r="H30" s="155"/>
      <c r="I30" s="154"/>
      <c r="J30" s="154"/>
      <c r="K30" s="125"/>
      <c r="L30" s="126"/>
      <c r="M30" s="127"/>
      <c r="N30" s="126"/>
      <c r="O30" s="127"/>
      <c r="P30" s="12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</row>
    <row r="31" spans="1:46" s="130" customFormat="1" ht="18" customHeight="1">
      <c r="A31" s="152"/>
      <c r="B31" s="153" t="s">
        <v>85</v>
      </c>
      <c r="C31" s="153"/>
      <c r="D31" s="153"/>
      <c r="E31" s="153"/>
      <c r="F31" s="153"/>
      <c r="G31" s="153"/>
      <c r="H31" s="153"/>
      <c r="I31" s="154"/>
      <c r="J31" s="154"/>
      <c r="K31" s="131"/>
      <c r="L31" s="126"/>
      <c r="M31" s="132"/>
      <c r="N31" s="126"/>
      <c r="O31" s="132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</row>
    <row r="32" spans="1:46" s="130" customFormat="1" ht="18" customHeight="1">
      <c r="A32" s="152"/>
      <c r="B32" s="156" t="s">
        <v>78</v>
      </c>
      <c r="C32" s="156"/>
      <c r="D32" s="156"/>
      <c r="E32" s="156"/>
      <c r="F32" s="156"/>
      <c r="G32" s="156"/>
      <c r="H32" s="156"/>
      <c r="I32" s="154"/>
      <c r="J32" s="154"/>
      <c r="K32" s="137"/>
      <c r="L32" s="138"/>
      <c r="M32" s="139"/>
      <c r="N32" s="138"/>
      <c r="O32" s="139"/>
      <c r="P32" s="140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</row>
    <row r="33" spans="1:46" s="122" customFormat="1" ht="18" customHeight="1">
      <c r="A33" s="157" t="s">
        <v>86</v>
      </c>
      <c r="B33" s="153" t="s">
        <v>87</v>
      </c>
      <c r="C33" s="153"/>
      <c r="D33" s="153"/>
      <c r="E33" s="153"/>
      <c r="F33" s="153"/>
      <c r="G33" s="153"/>
      <c r="H33" s="153"/>
      <c r="I33" s="158">
        <v>4</v>
      </c>
      <c r="J33" s="158"/>
      <c r="K33" s="116"/>
      <c r="L33" s="118"/>
      <c r="M33" s="118"/>
      <c r="N33" s="118"/>
      <c r="O33" s="132"/>
      <c r="P33" s="128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</row>
    <row r="34" spans="1:46" s="122" customFormat="1" ht="18" customHeight="1">
      <c r="A34" s="157"/>
      <c r="B34" s="155" t="s">
        <v>80</v>
      </c>
      <c r="C34" s="155"/>
      <c r="D34" s="155"/>
      <c r="E34" s="155"/>
      <c r="F34" s="155"/>
      <c r="G34" s="155"/>
      <c r="H34" s="155"/>
      <c r="I34" s="158"/>
      <c r="J34" s="158"/>
      <c r="K34" s="144"/>
      <c r="L34" s="118"/>
      <c r="M34" s="118"/>
      <c r="N34" s="126"/>
      <c r="O34" s="127"/>
      <c r="P34" s="128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</row>
    <row r="35" spans="1:46" s="122" customFormat="1" ht="18" customHeight="1">
      <c r="A35" s="157"/>
      <c r="B35" s="153" t="s">
        <v>88</v>
      </c>
      <c r="C35" s="153"/>
      <c r="D35" s="153"/>
      <c r="E35" s="153"/>
      <c r="F35" s="153"/>
      <c r="G35" s="153"/>
      <c r="H35" s="153"/>
      <c r="I35" s="158"/>
      <c r="J35" s="158"/>
      <c r="K35" s="144"/>
      <c r="L35" s="118"/>
      <c r="M35" s="118"/>
      <c r="N35" s="118"/>
      <c r="O35" s="132"/>
      <c r="P35" s="128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</row>
    <row r="36" spans="1:46" s="122" customFormat="1" ht="18" customHeight="1">
      <c r="A36" s="157"/>
      <c r="B36" s="155" t="s">
        <v>82</v>
      </c>
      <c r="C36" s="155"/>
      <c r="D36" s="155"/>
      <c r="E36" s="155"/>
      <c r="F36" s="155"/>
      <c r="G36" s="155"/>
      <c r="H36" s="155"/>
      <c r="I36" s="158"/>
      <c r="J36" s="158"/>
      <c r="K36" s="125"/>
      <c r="L36" s="126"/>
      <c r="M36" s="118"/>
      <c r="N36" s="126"/>
      <c r="O36" s="127"/>
      <c r="P36" s="128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</row>
    <row r="37" spans="1:46" s="122" customFormat="1" ht="18" customHeight="1">
      <c r="A37" s="157"/>
      <c r="B37" s="153" t="s">
        <v>89</v>
      </c>
      <c r="C37" s="153"/>
      <c r="D37" s="153"/>
      <c r="E37" s="153"/>
      <c r="F37" s="153"/>
      <c r="G37" s="153"/>
      <c r="H37" s="153"/>
      <c r="I37" s="158"/>
      <c r="J37" s="158"/>
      <c r="K37" s="159"/>
      <c r="L37" s="126"/>
      <c r="M37" s="160"/>
      <c r="N37" s="126"/>
      <c r="O37" s="160"/>
      <c r="P37" s="128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</row>
    <row r="38" spans="1:46" s="122" customFormat="1" ht="18" customHeight="1">
      <c r="A38" s="157"/>
      <c r="B38" s="153" t="s">
        <v>90</v>
      </c>
      <c r="C38" s="153"/>
      <c r="D38" s="153"/>
      <c r="E38" s="153"/>
      <c r="F38" s="153"/>
      <c r="G38" s="153"/>
      <c r="H38" s="153"/>
      <c r="I38" s="158"/>
      <c r="J38" s="158"/>
      <c r="K38" s="125"/>
      <c r="L38" s="126"/>
      <c r="M38" s="127"/>
      <c r="N38" s="126"/>
      <c r="O38" s="127"/>
      <c r="P38" s="128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</row>
    <row r="39" spans="1:46" s="122" customFormat="1" ht="18" customHeight="1">
      <c r="A39" s="157"/>
      <c r="B39" s="155" t="s">
        <v>91</v>
      </c>
      <c r="C39" s="155"/>
      <c r="D39" s="155"/>
      <c r="E39" s="155"/>
      <c r="F39" s="155"/>
      <c r="G39" s="155"/>
      <c r="H39" s="155"/>
      <c r="I39" s="158"/>
      <c r="J39" s="158"/>
      <c r="K39" s="159"/>
      <c r="L39" s="126"/>
      <c r="M39" s="160"/>
      <c r="N39" s="126"/>
      <c r="O39" s="160"/>
      <c r="P39" s="128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</row>
    <row r="40" spans="1:46" s="122" customFormat="1" ht="18" customHeight="1">
      <c r="A40" s="157"/>
      <c r="B40" s="153" t="s">
        <v>85</v>
      </c>
      <c r="C40" s="153"/>
      <c r="D40" s="153"/>
      <c r="E40" s="153"/>
      <c r="F40" s="153"/>
      <c r="G40" s="153"/>
      <c r="H40" s="153"/>
      <c r="I40" s="158"/>
      <c r="J40" s="158"/>
      <c r="K40" s="125"/>
      <c r="L40" s="126"/>
      <c r="M40" s="127"/>
      <c r="N40" s="126"/>
      <c r="O40" s="127"/>
      <c r="P40" s="128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</row>
    <row r="41" spans="1:46" s="122" customFormat="1" ht="18" customHeight="1">
      <c r="A41" s="157"/>
      <c r="B41" s="156" t="s">
        <v>78</v>
      </c>
      <c r="C41" s="156"/>
      <c r="D41" s="156"/>
      <c r="E41" s="156"/>
      <c r="F41" s="156"/>
      <c r="G41" s="156"/>
      <c r="H41" s="156"/>
      <c r="I41" s="158"/>
      <c r="J41" s="158"/>
      <c r="K41" s="159"/>
      <c r="L41" s="126"/>
      <c r="M41" s="160"/>
      <c r="N41" s="126"/>
      <c r="O41" s="160"/>
      <c r="P41" s="128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</row>
    <row r="42" spans="1:46" s="122" customFormat="1" ht="18" customHeight="1">
      <c r="A42" s="157"/>
      <c r="B42" s="161" t="s">
        <v>92</v>
      </c>
      <c r="C42" s="161"/>
      <c r="D42" s="161"/>
      <c r="E42" s="161"/>
      <c r="F42" s="161"/>
      <c r="G42" s="161"/>
      <c r="H42" s="161"/>
      <c r="I42" s="162">
        <v>5.5</v>
      </c>
      <c r="J42" s="162"/>
      <c r="K42" s="163"/>
      <c r="L42" s="164"/>
      <c r="M42" s="165"/>
      <c r="N42" s="164"/>
      <c r="O42" s="165"/>
      <c r="P42" s="166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</row>
    <row r="43" spans="1:46" s="122" customFormat="1" ht="25.5" customHeight="1">
      <c r="A43" s="167" t="s">
        <v>93</v>
      </c>
      <c r="B43" s="168" t="s">
        <v>94</v>
      </c>
      <c r="C43" s="169" t="s">
        <v>95</v>
      </c>
      <c r="D43" s="169"/>
      <c r="E43" s="169"/>
      <c r="F43" s="169"/>
      <c r="G43" s="169"/>
      <c r="H43" s="169"/>
      <c r="I43" s="170">
        <v>3.7</v>
      </c>
      <c r="J43" s="170"/>
      <c r="K43" s="116"/>
      <c r="L43" s="117"/>
      <c r="M43" s="119"/>
      <c r="N43" s="117"/>
      <c r="O43" s="119"/>
      <c r="P43" s="120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</row>
    <row r="44" spans="1:46" s="122" customFormat="1" ht="25.5" customHeight="1">
      <c r="A44" s="167"/>
      <c r="B44" s="171" t="s">
        <v>96</v>
      </c>
      <c r="C44" s="172" t="s">
        <v>97</v>
      </c>
      <c r="D44" s="172"/>
      <c r="E44" s="172"/>
      <c r="F44" s="172"/>
      <c r="G44" s="172"/>
      <c r="H44" s="172"/>
      <c r="I44" s="170"/>
      <c r="J44" s="170"/>
      <c r="K44" s="137"/>
      <c r="L44" s="138"/>
      <c r="M44" s="139"/>
      <c r="N44" s="138"/>
      <c r="O44" s="139"/>
      <c r="P44" s="140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</row>
    <row r="45" spans="1:46" s="122" customFormat="1" ht="17.25" customHeight="1">
      <c r="A45" s="167"/>
      <c r="B45" s="151" t="s">
        <v>98</v>
      </c>
      <c r="C45" s="151"/>
      <c r="D45" s="151"/>
      <c r="E45" s="151"/>
      <c r="F45" s="151"/>
      <c r="G45" s="151"/>
      <c r="H45" s="151"/>
      <c r="I45" s="170"/>
      <c r="J45" s="170"/>
      <c r="K45" s="173"/>
      <c r="L45" s="174"/>
      <c r="M45" s="174"/>
      <c r="N45" s="175"/>
      <c r="O45" s="176"/>
      <c r="P45" s="177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</row>
    <row r="46" spans="1:46" s="122" customFormat="1" ht="18" customHeight="1">
      <c r="A46" s="178" t="s">
        <v>99</v>
      </c>
      <c r="B46" s="179" t="s">
        <v>100</v>
      </c>
      <c r="C46" s="180" t="s">
        <v>101</v>
      </c>
      <c r="D46" s="180"/>
      <c r="E46" s="180"/>
      <c r="F46" s="180"/>
      <c r="G46" s="180"/>
      <c r="H46" s="180"/>
      <c r="I46" s="181">
        <v>8.8</v>
      </c>
      <c r="J46" s="181"/>
      <c r="K46" s="116"/>
      <c r="L46" s="117"/>
      <c r="M46" s="119"/>
      <c r="N46" s="117"/>
      <c r="O46" s="119"/>
      <c r="P46" s="120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</row>
    <row r="47" spans="1:46" s="122" customFormat="1" ht="18" customHeight="1">
      <c r="A47" s="178"/>
      <c r="B47" s="182" t="s">
        <v>102</v>
      </c>
      <c r="C47" s="182"/>
      <c r="D47" s="182"/>
      <c r="E47" s="182"/>
      <c r="F47" s="182"/>
      <c r="G47" s="182"/>
      <c r="H47" s="182"/>
      <c r="I47" s="181"/>
      <c r="J47" s="181"/>
      <c r="K47" s="173"/>
      <c r="L47" s="174"/>
      <c r="M47" s="174"/>
      <c r="N47" s="183"/>
      <c r="O47" s="184"/>
      <c r="P47" s="177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</row>
    <row r="48" spans="1:46" s="122" customFormat="1" ht="17.25" customHeight="1">
      <c r="A48" s="178" t="s">
        <v>103</v>
      </c>
      <c r="B48" s="155" t="s">
        <v>100</v>
      </c>
      <c r="C48" s="185" t="s">
        <v>101</v>
      </c>
      <c r="D48" s="185"/>
      <c r="E48" s="185"/>
      <c r="F48" s="185"/>
      <c r="G48" s="185"/>
      <c r="H48" s="185"/>
      <c r="I48" s="186">
        <v>4.5</v>
      </c>
      <c r="J48" s="186"/>
      <c r="K48" s="116"/>
      <c r="L48" s="117"/>
      <c r="M48" s="119"/>
      <c r="N48" s="117"/>
      <c r="O48" s="119"/>
      <c r="P48" s="120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</row>
    <row r="49" spans="1:46" s="122" customFormat="1" ht="17.25" customHeight="1">
      <c r="A49" s="178"/>
      <c r="B49" s="187" t="s">
        <v>102</v>
      </c>
      <c r="C49" s="187"/>
      <c r="D49" s="187"/>
      <c r="E49" s="187"/>
      <c r="F49" s="187"/>
      <c r="G49" s="187"/>
      <c r="H49" s="187"/>
      <c r="I49" s="186"/>
      <c r="J49" s="186"/>
      <c r="K49" s="173"/>
      <c r="L49" s="174"/>
      <c r="M49" s="174"/>
      <c r="N49" s="183"/>
      <c r="O49" s="184"/>
      <c r="P49" s="177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</row>
    <row r="50" spans="1:46" s="122" customFormat="1" ht="17.25" customHeight="1">
      <c r="A50" s="178" t="s">
        <v>104</v>
      </c>
      <c r="B50" s="188" t="s">
        <v>105</v>
      </c>
      <c r="C50" s="185" t="s">
        <v>106</v>
      </c>
      <c r="D50" s="185"/>
      <c r="E50" s="185"/>
      <c r="F50" s="185"/>
      <c r="G50" s="185"/>
      <c r="H50" s="185"/>
      <c r="I50" s="189">
        <v>6.5</v>
      </c>
      <c r="J50" s="189"/>
      <c r="K50" s="116"/>
      <c r="L50" s="117"/>
      <c r="M50" s="119"/>
      <c r="N50" s="117"/>
      <c r="O50" s="119"/>
      <c r="P50" s="120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</row>
    <row r="51" spans="1:46" s="122" customFormat="1" ht="17.25" customHeight="1">
      <c r="A51" s="178" t="s">
        <v>103</v>
      </c>
      <c r="B51" s="188"/>
      <c r="C51" s="190" t="s">
        <v>107</v>
      </c>
      <c r="D51" s="190"/>
      <c r="E51" s="190"/>
      <c r="F51" s="190"/>
      <c r="G51" s="190"/>
      <c r="H51" s="190"/>
      <c r="I51" s="189"/>
      <c r="J51" s="189"/>
      <c r="K51" s="191"/>
      <c r="L51" s="192"/>
      <c r="M51" s="192"/>
      <c r="N51" s="183"/>
      <c r="O51" s="192"/>
      <c r="P51" s="193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</row>
    <row r="52" spans="1:46" s="122" customFormat="1" ht="12.75" customHeight="1">
      <c r="A52"/>
      <c r="B52"/>
      <c r="C52"/>
      <c r="D52"/>
      <c r="E52" s="194" t="s">
        <v>108</v>
      </c>
      <c r="F52" s="194"/>
      <c r="G52" s="194"/>
      <c r="H52" s="194"/>
      <c r="I52" s="194" t="e">
        <f>(SUM(I8:I17)*G8)+(SUM(I18:I24)*G19)+(SUM(I25:I32)*G25)+(SUM(I33:I42)*G33)+(SUM(#REF!)*#REF!)+(SUM(I43:I44)*G43)+(SUM(I45)*G45)+(SUM(I46:I47)*G46)+(SUM(I48:I49)*G48)+(SUM(I50:I51)*G50)</f>
        <v>#REF!</v>
      </c>
      <c r="J52" s="194" t="e">
        <f>(SUM(J8:J17)*H8)+(SUM(J18:J24)*H19)+(SUM(J25:J32)*H25)+(SUM(J33:J42)*H33)+(SUM(#REF!)*#REF!)+(SUM(J43:J44)*H43)+(SUM(J45)*H45)+(SUM(J46:J47)*H46)+(SUM(J48:J49)*H48)+(SUM(J50:J51)*H50)</f>
        <v>#REF!</v>
      </c>
      <c r="K52" s="195">
        <f>(SUM(K8:K17)*I8)+(SUM(K18:K24)*I18)+(SUM(K25:K32)*I25)+(SUM(K33:K41)*I33)+(SUM(K42*I42)+(SUM(K43:K45)*I43)+(SUM(K46:K47)*I46)+(SUM(K48:K49)*I48)+(SUM(K50:K51)*I50))</f>
        <v>0</v>
      </c>
      <c r="L52" s="195">
        <f>(SUM(L8:L17)*I8)+(SUM(L18:L24)*I18)+(SUM(L25:L32)*I25)+(SUM(L33:L41)*I33)+(SUM(L42)*I42)+(SUM(L43:L45)*I43)+(SUM(L46:L47)*I46)+(SUM(L48:L49)*I48)+(SUM(L50:L51)*I50)</f>
        <v>0</v>
      </c>
      <c r="M52" s="195">
        <f>(SUM(M8:M17)*I8)+(SUM(M18:M24)*I18)+(SUM(M25:M32)*I25)+(SUM(M33:M41)*I33)+(SUM(M42)*I42)+(SUM(M43:M45)*I43)+(SUM(M46:M47)*I46)+(SUM(M48:M49)*I48)+(SUM(M50:M51)*I50)</f>
        <v>0</v>
      </c>
      <c r="N52" s="195">
        <f>(SUM(N8:N17)*I8)+(SUM(N18:N24)*I18)+(SUM(N25:N32)*I25)+(SUM(N33:N41)*I33)+(SUM(N42)*I42)+(SUM(N43:N45)*I43)+(SUM(N46:N47)*I46)+(SUM(N48:N49)*I48)+(SUM(N50:N51)*I50)</f>
        <v>0</v>
      </c>
      <c r="O52" s="195">
        <f>(SUM(O8:O17)*I8)+(SUM(O18:O24)*I18)+(SUM(O25:O32)*I25)+(SUM(O33:O41)*I33)+(SUM(O42)*I42)+(SUM(O43:O45)*I43)+(SUM(O46:O47)*I46)+(SUM(O48:O49)*I48)+(SUM(O50:O51)*I50)</f>
        <v>0</v>
      </c>
      <c r="P52" s="195">
        <f>(SUM(P8:P17)*I8)+(SUM(P18:P24)*I18)+(SUM(P25:P32)*I25)+(SUM(P33:P41)*I33)+(SUM(P42)*I42)+(SUM(P43:P45)*I43)+(SUM(P46:P47)*I46)+(SUM(P48:P49)*I48)+(SUM(P50:P51)*I50)</f>
        <v>0</v>
      </c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</row>
    <row r="53" spans="1:46" s="122" customFormat="1" ht="12.75" customHeight="1">
      <c r="A53"/>
      <c r="B53"/>
      <c r="C53"/>
      <c r="D53"/>
      <c r="E53" s="194"/>
      <c r="F53" s="194"/>
      <c r="G53" s="194"/>
      <c r="H53" s="194"/>
      <c r="I53" s="194"/>
      <c r="J53" s="194"/>
      <c r="K53" s="195"/>
      <c r="L53" s="195"/>
      <c r="M53" s="195"/>
      <c r="N53" s="195"/>
      <c r="O53" s="195"/>
      <c r="P53" s="195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</row>
    <row r="54" spans="1:46" s="204" customFormat="1" ht="20.25" customHeight="1">
      <c r="A54" s="196" t="s">
        <v>109</v>
      </c>
      <c r="B54" s="197"/>
      <c r="C54" s="198"/>
      <c r="D54" s="199">
        <f>IF(Plantes!G38="","",Plantes!G38)</f>
      </c>
      <c r="E54" s="199"/>
      <c r="F54" s="199"/>
      <c r="G54"/>
      <c r="H54" s="200" t="s">
        <v>110</v>
      </c>
      <c r="I54" s="200"/>
      <c r="J54" s="200"/>
      <c r="K54" s="200"/>
      <c r="L54" s="200"/>
      <c r="M54" s="200"/>
      <c r="N54" s="200"/>
      <c r="O54" s="200"/>
      <c r="P54" s="200"/>
      <c r="Q54" s="201"/>
      <c r="R54" s="201"/>
      <c r="S54" s="201"/>
      <c r="T54" s="201"/>
      <c r="U54" s="198"/>
      <c r="V54" s="198"/>
      <c r="W54" s="198"/>
      <c r="X54"/>
      <c r="Y54" s="202"/>
      <c r="Z54" s="202"/>
      <c r="AA54" s="203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</row>
    <row r="55" spans="1:16" ht="10.5" customHeight="1">
      <c r="A55" s="80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79"/>
      <c r="P55" s="206"/>
    </row>
  </sheetData>
  <sheetProtection sheet="1" selectLockedCells="1"/>
  <mergeCells count="78">
    <mergeCell ref="B4:D4"/>
    <mergeCell ref="B5:D5"/>
    <mergeCell ref="A7:B7"/>
    <mergeCell ref="C7:H7"/>
    <mergeCell ref="I7:J7"/>
    <mergeCell ref="K7:P7"/>
    <mergeCell ref="A8:A17"/>
    <mergeCell ref="C8:H8"/>
    <mergeCell ref="I8:J17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A18:A24"/>
    <mergeCell ref="B18:H18"/>
    <mergeCell ref="I18:J24"/>
    <mergeCell ref="B19:H19"/>
    <mergeCell ref="B20:H20"/>
    <mergeCell ref="B21:H21"/>
    <mergeCell ref="B22:H22"/>
    <mergeCell ref="B23:H23"/>
    <mergeCell ref="B24:H24"/>
    <mergeCell ref="A25:A32"/>
    <mergeCell ref="B25:H25"/>
    <mergeCell ref="I25:J32"/>
    <mergeCell ref="B26:H26"/>
    <mergeCell ref="B27:H27"/>
    <mergeCell ref="B28:H28"/>
    <mergeCell ref="B29:H29"/>
    <mergeCell ref="B30:H30"/>
    <mergeCell ref="B31:H31"/>
    <mergeCell ref="B32:H32"/>
    <mergeCell ref="A33:A41"/>
    <mergeCell ref="B33:H33"/>
    <mergeCell ref="I33:J41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I42:J42"/>
    <mergeCell ref="A43:A45"/>
    <mergeCell ref="C43:H43"/>
    <mergeCell ref="I43:J45"/>
    <mergeCell ref="C44:H44"/>
    <mergeCell ref="B45:H45"/>
    <mergeCell ref="A46:A47"/>
    <mergeCell ref="C46:H46"/>
    <mergeCell ref="I46:J47"/>
    <mergeCell ref="B47:H47"/>
    <mergeCell ref="A48:A49"/>
    <mergeCell ref="C48:H48"/>
    <mergeCell ref="I48:J49"/>
    <mergeCell ref="B49:H49"/>
    <mergeCell ref="A50:A51"/>
    <mergeCell ref="B50:B51"/>
    <mergeCell ref="C50:H50"/>
    <mergeCell ref="I50:J51"/>
    <mergeCell ref="C51:H51"/>
    <mergeCell ref="E52:J53"/>
    <mergeCell ref="K52:K53"/>
    <mergeCell ref="L52:L53"/>
    <mergeCell ref="M52:M53"/>
    <mergeCell ref="N52:N53"/>
    <mergeCell ref="O52:O53"/>
    <mergeCell ref="P52:P53"/>
    <mergeCell ref="D54:F54"/>
    <mergeCell ref="H54:P54"/>
    <mergeCell ref="B55:L55"/>
  </mergeCells>
  <printOptions/>
  <pageMargins left="0.2361111111111111" right="0.2361111111111111" top="0.14166666666666666" bottom="0.4534722222222223" header="0.5118055555555555" footer="0.11597222222222223"/>
  <pageSetup fitToHeight="1" fitToWidth="1" horizontalDpi="300" verticalDpi="300" orientation="portrait" paperSize="9"/>
  <headerFooter alignWithMargins="0">
    <oddFooter>&amp;C&amp;"Calibri,Normal"&amp;7Association Loi 1901 créée le 28/08/2006 déclarée en Préfecture - APE 913E - SIRET N° 500.368.840.00012 - Siège Social : Centre Social de Malissol - La Ferme - 12, av. Jean de la Fontaine - 38200 VIENNE    /   amap-vienne.org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2020-08-28T21:17:22Z</cp:lastPrinted>
  <dcterms:modified xsi:type="dcterms:W3CDTF">2021-09-20T14:01:06Z</dcterms:modified>
  <cp:category/>
  <cp:version/>
  <cp:contentType/>
  <cp:contentStatus/>
  <cp:revision>386</cp:revision>
</cp:coreProperties>
</file>