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MAP\Contrats\2018-2019\Contrats Prod\"/>
    </mc:Choice>
  </mc:AlternateContent>
  <bookViews>
    <workbookView xWindow="0" yWindow="0" windowWidth="21600" windowHeight="10320" tabRatio="742"/>
  </bookViews>
  <sheets>
    <sheet name="Prtod.laitiers Vache" sheetId="4" r:id="rId1"/>
  </sheets>
  <calcPr calcId="152511"/>
</workbook>
</file>

<file path=xl/calcChain.xml><?xml version="1.0" encoding="utf-8"?>
<calcChain xmlns="http://schemas.openxmlformats.org/spreadsheetml/2006/main">
  <c r="X35" i="4" l="1"/>
  <c r="X36" i="4"/>
  <c r="X37" i="4"/>
  <c r="X38" i="4"/>
  <c r="X40" i="4"/>
  <c r="X41" i="4"/>
  <c r="X45" i="4"/>
  <c r="X43" i="4"/>
  <c r="X42" i="4"/>
  <c r="X44" i="4"/>
  <c r="H45" i="4"/>
  <c r="X46" i="4" s="1"/>
  <c r="W30" i="4" s="1"/>
  <c r="W31" i="4" s="1"/>
  <c r="H4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9" i="4"/>
  <c r="X39" i="4"/>
  <c r="H36" i="4"/>
  <c r="H37" i="4"/>
  <c r="H38" i="4"/>
  <c r="H39" i="4"/>
  <c r="H40" i="4"/>
  <c r="H41" i="4"/>
  <c r="H42" i="4"/>
  <c r="H43" i="4"/>
  <c r="H46" i="4"/>
  <c r="H35" i="4"/>
  <c r="J31" i="4"/>
  <c r="O31" i="4" l="1"/>
  <c r="O32" i="4" s="1"/>
</calcChain>
</file>

<file path=xl/sharedStrings.xml><?xml version="1.0" encoding="utf-8"?>
<sst xmlns="http://schemas.openxmlformats.org/spreadsheetml/2006/main" count="158" uniqueCount="100">
  <si>
    <t>Durée du Contrat</t>
  </si>
  <si>
    <t>Fréquence des retraits</t>
  </si>
  <si>
    <t>Lieu de retrait</t>
  </si>
  <si>
    <t>Hebdo.</t>
  </si>
  <si>
    <t>Malissol   (18:45 - 19:45)</t>
  </si>
  <si>
    <t>Adresse :</t>
  </si>
  <si>
    <t>Tel :</t>
  </si>
  <si>
    <t>Mail :</t>
  </si>
  <si>
    <t>CP / Ville  :</t>
  </si>
  <si>
    <t>Oct.</t>
  </si>
  <si>
    <t>Nov.</t>
  </si>
  <si>
    <t>Déc.</t>
  </si>
  <si>
    <t>Janv.</t>
  </si>
  <si>
    <t>Févr.</t>
  </si>
  <si>
    <t>Mars</t>
  </si>
  <si>
    <t>Jeudi</t>
  </si>
  <si>
    <t>Avril</t>
  </si>
  <si>
    <t>Mai</t>
  </si>
  <si>
    <t>Juin</t>
  </si>
  <si>
    <t>Juillet</t>
  </si>
  <si>
    <t>Août</t>
  </si>
  <si>
    <t>Nbre semaines</t>
  </si>
  <si>
    <t>avec panier</t>
  </si>
  <si>
    <t>L'AMAP :</t>
  </si>
  <si>
    <t>St Germain   ( 17:15 - 18:15)</t>
  </si>
  <si>
    <t>Essai 3 semaines</t>
  </si>
  <si>
    <t>CONTRAT ŒUFS &amp;</t>
  </si>
  <si>
    <t>PRODUITS LAITIERS</t>
  </si>
  <si>
    <t>Nbre paniers</t>
  </si>
  <si>
    <t>Lait cru 1 litre</t>
  </si>
  <si>
    <t>Lait cru 1/2 litre</t>
  </si>
  <si>
    <t>Yaourt nature 125g</t>
  </si>
  <si>
    <t>Yaourt aromatisé</t>
  </si>
  <si>
    <t>Flan vanille/caramel 400g</t>
  </si>
  <si>
    <t>Yaourt 1 litre</t>
  </si>
  <si>
    <t>Faisselle x 4</t>
  </si>
  <si>
    <t>Faisselle x 6</t>
  </si>
  <si>
    <t>Crème fraîche crue</t>
  </si>
  <si>
    <t>Fromage nature</t>
  </si>
  <si>
    <t>Tarif</t>
  </si>
  <si>
    <t>Qté</t>
  </si>
  <si>
    <t>Total</t>
  </si>
  <si>
    <t>Fromage au vin blanc</t>
  </si>
  <si>
    <t>Fromage à la gène</t>
  </si>
  <si>
    <t>Petits bouchons 150g</t>
  </si>
  <si>
    <t>Prix du panier</t>
  </si>
  <si>
    <t>Prix du panier --&gt;</t>
  </si>
  <si>
    <t>Total à régler --&gt;</t>
  </si>
  <si>
    <t>1 semaine s/ 2</t>
  </si>
  <si>
    <t xml:space="preserve">Ce contrat solidaire vous engage dans l'acceptation et le respect de la "Charte des AMAP" (téléchargeable sur notre site amap-vienne.org) </t>
  </si>
  <si>
    <t>Saison 2018 / 2019</t>
  </si>
  <si>
    <t>Amapien.ne :</t>
  </si>
  <si>
    <r>
      <t xml:space="preserve">Le Cartellet - </t>
    </r>
    <r>
      <rPr>
        <b/>
        <sz val="11"/>
        <color theme="1"/>
        <rFont val="Calibri"/>
        <family val="2"/>
        <scheme val="minor"/>
      </rPr>
      <t>38780 EYZIN PINET</t>
    </r>
  </si>
  <si>
    <t>L'Amapien.ne :</t>
  </si>
  <si>
    <t>Validation de l'AMAP du bon règlement de la cotisation</t>
  </si>
  <si>
    <t>Identité 1 :</t>
  </si>
  <si>
    <t>Identité 2 :</t>
  </si>
  <si>
    <t>(francoise.gauthier8@wanadoo.fr)</t>
  </si>
  <si>
    <t>Composez votre panier qui sera le même pour toute la durée du contrat</t>
  </si>
  <si>
    <t>encaissement en début de période</t>
  </si>
  <si>
    <t>250g Beurre doux salé (px au kg)</t>
  </si>
  <si>
    <t>250g beurre doux fermier (px au kg)</t>
  </si>
  <si>
    <t>6 œufs fermiers</t>
  </si>
  <si>
    <t>12 œufs fermiers</t>
  </si>
  <si>
    <t>Nbre de chèques souhaité :</t>
  </si>
  <si>
    <t>chèques de</t>
  </si>
  <si>
    <t>Faites</t>
  </si>
  <si>
    <t>Faites   1  dernier chèque de</t>
  </si>
  <si>
    <t>____________________.</t>
  </si>
  <si>
    <r>
      <rPr>
        <b/>
        <u/>
        <sz val="12"/>
        <color theme="1"/>
        <rFont val="Calibri"/>
        <family val="2"/>
        <scheme val="minor"/>
      </rPr>
      <t>Ordre des chèques</t>
    </r>
    <r>
      <rPr>
        <b/>
        <sz val="12"/>
        <color theme="1"/>
        <rFont val="Calibri"/>
        <family val="2"/>
        <scheme val="minor"/>
      </rPr>
      <t xml:space="preserve"> : François Mouterde</t>
    </r>
  </si>
  <si>
    <r>
      <rPr>
        <b/>
        <u/>
        <sz val="9"/>
        <color theme="1"/>
        <rFont val="Calibri"/>
        <family val="2"/>
        <scheme val="minor"/>
      </rPr>
      <t>Attention</t>
    </r>
    <r>
      <rPr>
        <b/>
        <sz val="9"/>
        <color theme="1"/>
        <rFont val="Calibri"/>
        <family val="2"/>
        <scheme val="minor"/>
      </rPr>
      <t xml:space="preserve"> : max. 12 chèques /</t>
    </r>
  </si>
  <si>
    <t>Mercr.</t>
  </si>
  <si>
    <t>Sept.2018</t>
  </si>
  <si>
    <t>Sept.2019</t>
  </si>
  <si>
    <t>Calendrier des distributions :</t>
  </si>
  <si>
    <t>(cochez les cases)</t>
  </si>
  <si>
    <r>
      <t xml:space="preserve">(attention à la nouvelle </t>
    </r>
    <r>
      <rPr>
        <b/>
        <i/>
        <sz val="8"/>
        <color rgb="FFFF0000"/>
        <rFont val="Calibri"/>
        <family val="2"/>
        <scheme val="minor"/>
      </rPr>
      <t>Année Amapienne</t>
    </r>
    <r>
      <rPr>
        <i/>
        <sz val="8"/>
        <color rgb="FFFF0000"/>
        <rFont val="Calibri"/>
        <family val="2"/>
        <scheme val="minor"/>
      </rPr>
      <t xml:space="preserve"> ! Les contrats 2018/2019 s'arrêtent au </t>
    </r>
    <r>
      <rPr>
        <b/>
        <i/>
        <sz val="8"/>
        <color rgb="FFFF0000"/>
        <rFont val="Calibri"/>
        <family val="2"/>
        <scheme val="minor"/>
      </rPr>
      <t>30/09/2019</t>
    </r>
    <r>
      <rPr>
        <i/>
        <sz val="8"/>
        <color rgb="FFFF0000"/>
        <rFont val="Calibri"/>
        <family val="2"/>
        <scheme val="minor"/>
      </rPr>
      <t xml:space="preserve"> !)</t>
    </r>
  </si>
  <si>
    <r>
      <t xml:space="preserve">(attention ! Les contrats </t>
    </r>
    <r>
      <rPr>
        <b/>
        <i/>
        <sz val="8"/>
        <color rgb="FFFF0000"/>
        <rFont val="Calibri"/>
        <family val="2"/>
        <scheme val="minor"/>
      </rPr>
      <t xml:space="preserve">2017/2018 </t>
    </r>
    <r>
      <rPr>
        <b/>
        <i/>
        <u/>
        <sz val="8"/>
        <color rgb="FFFF0000"/>
        <rFont val="Calibri"/>
        <family val="2"/>
        <scheme val="minor"/>
      </rPr>
      <t>en cours</t>
    </r>
    <r>
      <rPr>
        <b/>
        <i/>
        <sz val="8"/>
        <color rgb="FFFF0000"/>
        <rFont val="Calibri"/>
        <family val="2"/>
        <scheme val="minor"/>
      </rPr>
      <t xml:space="preserve"> incluent le 6 et 13/09</t>
    </r>
    <r>
      <rPr>
        <i/>
        <sz val="8"/>
        <color rgb="FFFF0000"/>
        <rFont val="Calibri"/>
        <family val="2"/>
        <scheme val="minor"/>
      </rPr>
      <t>)</t>
    </r>
  </si>
  <si>
    <t>Bûche vache</t>
  </si>
  <si>
    <t>François et Anne-Hélène MOUTERDE</t>
  </si>
  <si>
    <t>06 08 04 52 36</t>
  </si>
  <si>
    <t>06 74 92 44 33</t>
  </si>
  <si>
    <t>ahmouterde@gmail.com</t>
  </si>
  <si>
    <r>
      <rPr>
        <b/>
        <u/>
        <sz val="11"/>
        <color theme="1"/>
        <rFont val="Calibri"/>
        <family val="2"/>
        <scheme val="minor"/>
      </rPr>
      <t xml:space="preserve">Référente  </t>
    </r>
    <r>
      <rPr>
        <sz val="11"/>
        <color theme="1"/>
        <rFont val="Calibri"/>
        <family val="2"/>
        <scheme val="minor"/>
      </rPr>
      <t xml:space="preserve">: </t>
    </r>
  </si>
  <si>
    <t>Bleu (x 500g)</t>
  </si>
  <si>
    <t>Tome blanche (px au kg)(x 250g)</t>
  </si>
  <si>
    <t>Tome de Bonnevaux (px au kg)(x 250g)</t>
  </si>
  <si>
    <r>
      <t>Tome daubée</t>
    </r>
    <r>
      <rPr>
        <sz val="6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(px au kg)(x 250g)</t>
    </r>
  </si>
  <si>
    <t>Françoise Gauthier</t>
  </si>
  <si>
    <t xml:space="preserve">    Fait en 3 exemplaires à Vienne, le </t>
  </si>
  <si>
    <r>
      <t>Fromage aromatisé</t>
    </r>
    <r>
      <rPr>
        <sz val="4"/>
        <color theme="1"/>
        <rFont val="Calibri"/>
        <family val="2"/>
        <scheme val="minor"/>
      </rPr>
      <t xml:space="preserve"> cumin, poivre, paprika, ail…</t>
    </r>
  </si>
  <si>
    <t>Saison</t>
  </si>
  <si>
    <t>6 prem.mois*</t>
  </si>
  <si>
    <t>6 dern.mois *</t>
  </si>
  <si>
    <r>
      <t xml:space="preserve">(barrer </t>
    </r>
    <r>
      <rPr>
        <u/>
        <sz val="9"/>
        <color theme="1"/>
        <rFont val="Calibri"/>
        <family val="2"/>
        <scheme val="minor"/>
      </rPr>
      <t>à la main</t>
    </r>
    <r>
      <rPr>
        <sz val="9"/>
        <color theme="1"/>
        <rFont val="Calibri"/>
        <family val="2"/>
        <scheme val="minor"/>
      </rPr>
      <t xml:space="preserve"> les jours éventuellement annulés - max. 6 p/ contrat 12 mois et 3 p/ contrat 6 mois *)</t>
    </r>
  </si>
  <si>
    <t>Précisez le mois de remise souhaité</t>
  </si>
  <si>
    <t>au dos du chq</t>
  </si>
  <si>
    <t>Paysan.ne en Amap :</t>
  </si>
  <si>
    <t>Le/La Paysan.ne en Amap :</t>
  </si>
  <si>
    <t>Version du 29/10/2018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</si>
</sst>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trike/>
      <sz val="9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i/>
      <u/>
      <sz val="8"/>
      <color rgb="FFFF0000"/>
      <name val="Calibri"/>
      <family val="2"/>
      <scheme val="minor"/>
    </font>
    <font>
      <sz val="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5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5" xfId="0" applyBorder="1"/>
    <xf numFmtId="0" fontId="0" fillId="0" borderId="6" xfId="0" applyBorder="1"/>
    <xf numFmtId="0" fontId="4" fillId="0" borderId="7" xfId="0" applyFont="1" applyBorder="1"/>
    <xf numFmtId="0" fontId="0" fillId="0" borderId="7" xfId="0" applyBorder="1"/>
    <xf numFmtId="0" fontId="2" fillId="0" borderId="7" xfId="0" applyFont="1" applyBorder="1"/>
    <xf numFmtId="0" fontId="4" fillId="0" borderId="0" xfId="0" applyFont="1" applyBorder="1"/>
    <xf numFmtId="0" fontId="2" fillId="0" borderId="0" xfId="0" applyFont="1" applyBorder="1"/>
    <xf numFmtId="0" fontId="0" fillId="0" borderId="0" xfId="0" quotePrefix="1" applyBorder="1"/>
    <xf numFmtId="0" fontId="5" fillId="0" borderId="0" xfId="0" applyFont="1"/>
    <xf numFmtId="0" fontId="7" fillId="0" borderId="0" xfId="0" applyFont="1"/>
    <xf numFmtId="0" fontId="7" fillId="0" borderId="0" xfId="0" applyFont="1" applyFill="1" applyBorder="1"/>
    <xf numFmtId="0" fontId="9" fillId="0" borderId="0" xfId="0" applyFont="1" applyAlignment="1">
      <alignment horizontal="right"/>
    </xf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0" fillId="0" borderId="13" xfId="0" applyBorder="1"/>
    <xf numFmtId="0" fontId="0" fillId="0" borderId="17" xfId="0" applyBorder="1"/>
    <xf numFmtId="0" fontId="11" fillId="0" borderId="0" xfId="0" applyFont="1"/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21" xfId="0" applyFont="1" applyBorder="1"/>
    <xf numFmtId="0" fontId="0" fillId="0" borderId="13" xfId="0" applyBorder="1" applyAlignment="1"/>
    <xf numFmtId="0" fontId="0" fillId="0" borderId="15" xfId="0" applyBorder="1"/>
    <xf numFmtId="0" fontId="0" fillId="0" borderId="2" xfId="0" applyBorder="1" applyAlignment="1">
      <alignment horizontal="center"/>
    </xf>
    <xf numFmtId="0" fontId="0" fillId="0" borderId="27" xfId="0" applyBorder="1"/>
    <xf numFmtId="0" fontId="0" fillId="0" borderId="20" xfId="0" applyBorder="1"/>
    <xf numFmtId="0" fontId="0" fillId="0" borderId="22" xfId="0" applyBorder="1"/>
    <xf numFmtId="0" fontId="7" fillId="0" borderId="16" xfId="0" applyFont="1" applyBorder="1"/>
    <xf numFmtId="0" fontId="7" fillId="4" borderId="19" xfId="0" applyFont="1" applyFill="1" applyBorder="1" applyAlignment="1">
      <alignment horizontal="left"/>
    </xf>
    <xf numFmtId="0" fontId="7" fillId="4" borderId="21" xfId="0" applyFont="1" applyFill="1" applyBorder="1" applyAlignment="1">
      <alignment horizontal="left"/>
    </xf>
    <xf numFmtId="0" fontId="7" fillId="0" borderId="12" xfId="0" applyFont="1" applyBorder="1"/>
    <xf numFmtId="0" fontId="3" fillId="0" borderId="0" xfId="0" applyFont="1"/>
    <xf numFmtId="0" fontId="0" fillId="0" borderId="28" xfId="0" applyBorder="1" applyAlignment="1">
      <alignment horizontal="right"/>
    </xf>
    <xf numFmtId="0" fontId="0" fillId="0" borderId="29" xfId="0" applyBorder="1"/>
    <xf numFmtId="0" fontId="0" fillId="0" borderId="0" xfId="0" applyBorder="1" applyAlignment="1"/>
    <xf numFmtId="0" fontId="13" fillId="2" borderId="1" xfId="0" applyFont="1" applyFill="1" applyBorder="1" applyAlignment="1">
      <alignment horizontal="right"/>
    </xf>
    <xf numFmtId="0" fontId="13" fillId="2" borderId="1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right"/>
    </xf>
    <xf numFmtId="0" fontId="0" fillId="0" borderId="7" xfId="0" quotePrefix="1" applyBorder="1"/>
    <xf numFmtId="0" fontId="9" fillId="4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vertical="top"/>
    </xf>
    <xf numFmtId="0" fontId="0" fillId="5" borderId="2" xfId="0" applyFill="1" applyBorder="1" applyProtection="1">
      <protection locked="0"/>
    </xf>
    <xf numFmtId="0" fontId="13" fillId="2" borderId="37" xfId="0" applyFont="1" applyFill="1" applyBorder="1" applyAlignment="1">
      <alignment horizontal="right"/>
    </xf>
    <xf numFmtId="0" fontId="12" fillId="5" borderId="19" xfId="0" applyFont="1" applyFill="1" applyBorder="1" applyAlignment="1" applyProtection="1">
      <alignment horizontal="center"/>
      <protection locked="0"/>
    </xf>
    <xf numFmtId="0" fontId="12" fillId="5" borderId="21" xfId="0" applyFont="1" applyFill="1" applyBorder="1" applyAlignment="1" applyProtection="1">
      <alignment horizontal="center"/>
      <protection locked="0"/>
    </xf>
    <xf numFmtId="0" fontId="12" fillId="5" borderId="23" xfId="0" applyFont="1" applyFill="1" applyBorder="1" applyAlignment="1" applyProtection="1">
      <alignment horizontal="center"/>
      <protection locked="0"/>
    </xf>
    <xf numFmtId="0" fontId="12" fillId="5" borderId="27" xfId="0" applyFont="1" applyFill="1" applyBorder="1" applyAlignment="1" applyProtection="1">
      <alignment horizontal="center"/>
      <protection locked="0"/>
    </xf>
    <xf numFmtId="0" fontId="12" fillId="5" borderId="6" xfId="0" applyFont="1" applyFill="1" applyBorder="1" applyAlignment="1" applyProtection="1">
      <alignment horizontal="center"/>
      <protection locked="0"/>
    </xf>
    <xf numFmtId="0" fontId="12" fillId="5" borderId="5" xfId="0" applyFont="1" applyFill="1" applyBorder="1" applyAlignment="1" applyProtection="1">
      <alignment horizontal="center"/>
      <protection locked="0"/>
    </xf>
    <xf numFmtId="44" fontId="15" fillId="3" borderId="26" xfId="0" applyNumberFormat="1" applyFont="1" applyFill="1" applyBorder="1"/>
    <xf numFmtId="44" fontId="15" fillId="0" borderId="24" xfId="0" applyNumberFormat="1" applyFont="1" applyBorder="1" applyAlignment="1"/>
    <xf numFmtId="44" fontId="15" fillId="0" borderId="25" xfId="0" applyNumberFormat="1" applyFont="1" applyBorder="1" applyAlignment="1"/>
    <xf numFmtId="0" fontId="5" fillId="0" borderId="14" xfId="0" applyFont="1" applyBorder="1"/>
    <xf numFmtId="0" fontId="0" fillId="0" borderId="21" xfId="0" applyBorder="1" applyAlignment="1" applyProtection="1"/>
    <xf numFmtId="0" fontId="0" fillId="0" borderId="6" xfId="0" applyBorder="1" applyAlignment="1" applyProtection="1">
      <alignment horizontal="center"/>
    </xf>
    <xf numFmtId="0" fontId="0" fillId="0" borderId="6" xfId="0" applyBorder="1" applyProtection="1"/>
    <xf numFmtId="0" fontId="0" fillId="0" borderId="39" xfId="0" applyBorder="1" applyProtection="1"/>
    <xf numFmtId="0" fontId="0" fillId="0" borderId="23" xfId="0" applyBorder="1" applyAlignment="1" applyProtection="1"/>
    <xf numFmtId="0" fontId="0" fillId="0" borderId="43" xfId="0" applyBorder="1" applyAlignment="1" applyProtection="1">
      <alignment horizontal="center"/>
    </xf>
    <xf numFmtId="0" fontId="0" fillId="0" borderId="43" xfId="0" applyBorder="1" applyProtection="1"/>
    <xf numFmtId="0" fontId="0" fillId="0" borderId="40" xfId="0" applyBorder="1" applyProtection="1"/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43" xfId="0" applyBorder="1" applyAlignment="1" applyProtection="1"/>
    <xf numFmtId="0" fontId="7" fillId="0" borderId="8" xfId="0" applyFont="1" applyBorder="1"/>
    <xf numFmtId="0" fontId="7" fillId="0" borderId="5" xfId="0" applyFont="1" applyBorder="1"/>
    <xf numFmtId="0" fontId="7" fillId="0" borderId="41" xfId="0" applyFont="1" applyBorder="1"/>
    <xf numFmtId="0" fontId="7" fillId="0" borderId="27" xfId="0" applyFont="1" applyBorder="1"/>
    <xf numFmtId="0" fontId="16" fillId="0" borderId="0" xfId="0" applyFont="1" applyAlignment="1">
      <alignment horizontal="right"/>
    </xf>
    <xf numFmtId="0" fontId="17" fillId="0" borderId="0" xfId="0" applyFont="1"/>
    <xf numFmtId="0" fontId="6" fillId="0" borderId="0" xfId="0" applyFont="1" applyFill="1" applyBorder="1" applyAlignment="1"/>
    <xf numFmtId="0" fontId="19" fillId="0" borderId="0" xfId="0" applyFont="1" applyAlignment="1">
      <alignment vertical="top"/>
    </xf>
    <xf numFmtId="0" fontId="7" fillId="4" borderId="1" xfId="0" applyFont="1" applyFill="1" applyBorder="1" applyAlignment="1" applyProtection="1">
      <alignment horizontal="right"/>
    </xf>
    <xf numFmtId="0" fontId="7" fillId="4" borderId="37" xfId="0" applyFont="1" applyFill="1" applyBorder="1" applyAlignment="1" applyProtection="1">
      <alignment horizontal="right"/>
    </xf>
    <xf numFmtId="0" fontId="7" fillId="4" borderId="30" xfId="0" applyFont="1" applyFill="1" applyBorder="1" applyAlignment="1" applyProtection="1">
      <alignment horizontal="right"/>
    </xf>
    <xf numFmtId="0" fontId="7" fillId="4" borderId="14" xfId="0" applyFont="1" applyFill="1" applyBorder="1" applyAlignment="1" applyProtection="1">
      <alignment horizontal="right"/>
    </xf>
    <xf numFmtId="0" fontId="7" fillId="4" borderId="28" xfId="0" applyFont="1" applyFill="1" applyBorder="1" applyAlignment="1" applyProtection="1">
      <alignment horizontal="right"/>
    </xf>
    <xf numFmtId="0" fontId="7" fillId="4" borderId="28" xfId="0" applyFont="1" applyFill="1" applyBorder="1" applyAlignment="1">
      <alignment horizontal="right"/>
    </xf>
    <xf numFmtId="0" fontId="22" fillId="0" borderId="0" xfId="0" applyFont="1"/>
    <xf numFmtId="0" fontId="23" fillId="4" borderId="32" xfId="0" applyFont="1" applyFill="1" applyBorder="1" applyAlignment="1" applyProtection="1">
      <alignment horizontal="right"/>
    </xf>
    <xf numFmtId="0" fontId="23" fillId="4" borderId="30" xfId="0" applyFont="1" applyFill="1" applyBorder="1" applyAlignment="1">
      <alignment horizontal="center"/>
    </xf>
    <xf numFmtId="0" fontId="23" fillId="4" borderId="30" xfId="0" applyFont="1" applyFill="1" applyBorder="1" applyAlignment="1" applyProtection="1">
      <alignment horizontal="right"/>
    </xf>
    <xf numFmtId="0" fontId="6" fillId="4" borderId="1" xfId="0" applyFont="1" applyFill="1" applyBorder="1" applyAlignment="1" applyProtection="1">
      <alignment horizontal="right"/>
    </xf>
    <xf numFmtId="0" fontId="7" fillId="4" borderId="28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0" borderId="0" xfId="0" applyFont="1" applyFill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7" fillId="0" borderId="45" xfId="0" applyFont="1" applyBorder="1" applyAlignment="1">
      <alignment horizontal="center"/>
    </xf>
    <xf numFmtId="0" fontId="7" fillId="0" borderId="46" xfId="0" applyFont="1" applyBorder="1"/>
    <xf numFmtId="0" fontId="7" fillId="0" borderId="0" xfId="0" applyFont="1" applyFill="1" applyBorder="1" applyAlignment="1">
      <alignment wrapText="1"/>
    </xf>
    <xf numFmtId="0" fontId="12" fillId="0" borderId="16" xfId="0" applyFont="1" applyBorder="1"/>
    <xf numFmtId="0" fontId="7" fillId="0" borderId="0" xfId="0" applyFont="1" applyAlignment="1">
      <alignment horizontal="right"/>
    </xf>
    <xf numFmtId="0" fontId="0" fillId="0" borderId="9" xfId="0" applyBorder="1"/>
    <xf numFmtId="0" fontId="0" fillId="0" borderId="47" xfId="0" applyBorder="1"/>
    <xf numFmtId="0" fontId="0" fillId="0" borderId="10" xfId="0" applyBorder="1"/>
    <xf numFmtId="0" fontId="0" fillId="0" borderId="11" xfId="0" applyBorder="1"/>
    <xf numFmtId="0" fontId="0" fillId="0" borderId="18" xfId="0" applyBorder="1"/>
    <xf numFmtId="0" fontId="0" fillId="0" borderId="12" xfId="0" applyBorder="1"/>
    <xf numFmtId="0" fontId="8" fillId="0" borderId="47" xfId="0" applyFont="1" applyBorder="1"/>
    <xf numFmtId="0" fontId="0" fillId="5" borderId="0" xfId="0" applyFill="1" applyAlignment="1" applyProtection="1">
      <alignment horizontal="center"/>
      <protection locked="0"/>
    </xf>
    <xf numFmtId="0" fontId="0" fillId="5" borderId="30" xfId="0" applyFill="1" applyBorder="1" applyAlignment="1" applyProtection="1">
      <alignment horizontal="center"/>
      <protection locked="0"/>
    </xf>
    <xf numFmtId="0" fontId="0" fillId="5" borderId="31" xfId="0" applyFill="1" applyBorder="1" applyAlignment="1" applyProtection="1">
      <alignment horizontal="center"/>
      <protection locked="0"/>
    </xf>
    <xf numFmtId="44" fontId="0" fillId="0" borderId="1" xfId="1" applyFont="1" applyFill="1" applyBorder="1" applyAlignment="1" applyProtection="1">
      <alignment horizontal="center"/>
    </xf>
    <xf numFmtId="44" fontId="0" fillId="0" borderId="36" xfId="1" applyFont="1" applyFill="1" applyBorder="1" applyAlignment="1" applyProtection="1">
      <alignment horizontal="center"/>
    </xf>
    <xf numFmtId="44" fontId="0" fillId="0" borderId="33" xfId="1" applyFont="1" applyBorder="1" applyAlignment="1" applyProtection="1">
      <alignment horizontal="center"/>
    </xf>
    <xf numFmtId="44" fontId="0" fillId="0" borderId="34" xfId="1" applyFont="1" applyBorder="1" applyAlignment="1" applyProtection="1">
      <alignment horizontal="center"/>
    </xf>
    <xf numFmtId="44" fontId="15" fillId="0" borderId="35" xfId="0" applyNumberFormat="1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44" fontId="15" fillId="0" borderId="32" xfId="0" applyNumberFormat="1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44" fontId="15" fillId="0" borderId="37" xfId="0" applyNumberFormat="1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textRotation="90" wrapText="1"/>
    </xf>
    <xf numFmtId="0" fontId="20" fillId="0" borderId="0" xfId="0" applyFont="1" applyBorder="1" applyAlignment="1">
      <alignment horizontal="center"/>
    </xf>
    <xf numFmtId="0" fontId="0" fillId="5" borderId="5" xfId="0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44" fontId="12" fillId="0" borderId="21" xfId="1" applyFont="1" applyBorder="1" applyAlignment="1">
      <alignment horizontal="center"/>
    </xf>
    <xf numFmtId="44" fontId="12" fillId="0" borderId="6" xfId="1" applyFont="1" applyBorder="1" applyAlignment="1">
      <alignment horizontal="center"/>
    </xf>
    <xf numFmtId="44" fontId="12" fillId="0" borderId="16" xfId="1" applyFont="1" applyBorder="1" applyAlignment="1">
      <alignment horizontal="center"/>
    </xf>
    <xf numFmtId="44" fontId="12" fillId="0" borderId="5" xfId="1" applyFont="1" applyBorder="1" applyAlignment="1">
      <alignment horizontal="center"/>
    </xf>
    <xf numFmtId="44" fontId="12" fillId="0" borderId="12" xfId="1" applyFont="1" applyBorder="1" applyAlignment="1">
      <alignment horizontal="center"/>
    </xf>
    <xf numFmtId="44" fontId="12" fillId="0" borderId="13" xfId="1" applyFont="1" applyBorder="1" applyAlignment="1">
      <alignment horizontal="center"/>
    </xf>
    <xf numFmtId="44" fontId="6" fillId="3" borderId="11" xfId="1" applyFont="1" applyFill="1" applyBorder="1" applyAlignment="1">
      <alignment horizontal="center"/>
    </xf>
    <xf numFmtId="44" fontId="6" fillId="3" borderId="18" xfId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7" fillId="5" borderId="1" xfId="0" applyFont="1" applyFill="1" applyBorder="1" applyAlignment="1" applyProtection="1">
      <alignment horizontal="center"/>
      <protection locked="0"/>
    </xf>
    <xf numFmtId="0" fontId="7" fillId="5" borderId="42" xfId="0" applyFont="1" applyFill="1" applyBorder="1" applyAlignment="1" applyProtection="1">
      <alignment horizontal="center"/>
      <protection locked="0"/>
    </xf>
    <xf numFmtId="0" fontId="7" fillId="4" borderId="37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4" fontId="12" fillId="0" borderId="39" xfId="1" applyFont="1" applyBorder="1" applyAlignment="1">
      <alignment horizontal="center"/>
    </xf>
    <xf numFmtId="44" fontId="12" fillId="0" borderId="36" xfId="1" applyFont="1" applyBorder="1" applyAlignment="1">
      <alignment horizontal="center"/>
    </xf>
    <xf numFmtId="44" fontId="15" fillId="0" borderId="39" xfId="1" applyFont="1" applyBorder="1" applyAlignment="1">
      <alignment horizontal="center"/>
    </xf>
    <xf numFmtId="44" fontId="15" fillId="0" borderId="36" xfId="1" applyFont="1" applyBorder="1" applyAlignment="1">
      <alignment horizontal="center"/>
    </xf>
    <xf numFmtId="0" fontId="7" fillId="4" borderId="37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left" wrapText="1"/>
    </xf>
    <xf numFmtId="0" fontId="7" fillId="4" borderId="36" xfId="0" applyFont="1" applyFill="1" applyBorder="1" applyAlignment="1">
      <alignment horizontal="left" wrapText="1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18" xfId="0" applyFill="1" applyBorder="1" applyAlignment="1" applyProtection="1">
      <alignment horizontal="center"/>
      <protection locked="0"/>
    </xf>
    <xf numFmtId="0" fontId="0" fillId="5" borderId="12" xfId="0" applyFill="1" applyBorder="1" applyAlignment="1" applyProtection="1">
      <alignment horizontal="center"/>
      <protection locked="0"/>
    </xf>
    <xf numFmtId="0" fontId="0" fillId="5" borderId="13" xfId="0" applyFill="1" applyBorder="1" applyAlignment="1" applyProtection="1">
      <alignment horizontal="center"/>
      <protection locked="0"/>
    </xf>
    <xf numFmtId="0" fontId="0" fillId="5" borderId="15" xfId="0" applyFill="1" applyBorder="1" applyAlignment="1" applyProtection="1">
      <alignment horizontal="center"/>
      <protection locked="0"/>
    </xf>
    <xf numFmtId="44" fontId="12" fillId="0" borderId="19" xfId="1" applyFont="1" applyBorder="1" applyAlignment="1">
      <alignment horizontal="center"/>
    </xf>
    <xf numFmtId="44" fontId="12" fillId="0" borderId="27" xfId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7" fillId="5" borderId="30" xfId="0" applyFont="1" applyFill="1" applyBorder="1" applyAlignment="1" applyProtection="1">
      <alignment horizontal="center"/>
      <protection locked="0"/>
    </xf>
    <xf numFmtId="0" fontId="7" fillId="4" borderId="32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44" fontId="2" fillId="2" borderId="3" xfId="1" applyFont="1" applyFill="1" applyBorder="1" applyAlignment="1">
      <alignment horizontal="center"/>
    </xf>
    <xf numFmtId="44" fontId="2" fillId="2" borderId="4" xfId="1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44" xfId="0" applyFont="1" applyFill="1" applyBorder="1" applyAlignment="1">
      <alignment horizontal="center"/>
    </xf>
    <xf numFmtId="0" fontId="7" fillId="5" borderId="28" xfId="0" applyFont="1" applyFill="1" applyBorder="1" applyAlignment="1" applyProtection="1">
      <alignment horizontal="center"/>
      <protection locked="0"/>
    </xf>
    <xf numFmtId="0" fontId="7" fillId="4" borderId="28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7" fillId="4" borderId="35" xfId="0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131427</xdr:colOff>
      <xdr:row>47</xdr:row>
      <xdr:rowOff>201274</xdr:rowOff>
    </xdr:from>
    <xdr:to>
      <xdr:col>14</xdr:col>
      <xdr:colOff>80139</xdr:colOff>
      <xdr:row>51</xdr:row>
      <xdr:rowOff>111591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2536" y="8779727"/>
          <a:ext cx="538072" cy="5770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57"/>
  <sheetViews>
    <sheetView showGridLines="0" showRowColHeaders="0" tabSelected="1" showRuler="0" view="pageLayout" topLeftCell="A18" zoomScale="145" zoomScaleNormal="145" zoomScalePageLayoutView="145" workbookViewId="0">
      <selection activeCell="H48" sqref="H48:M48"/>
    </sheetView>
  </sheetViews>
  <sheetFormatPr baseColWidth="10" defaultRowHeight="15" x14ac:dyDescent="0.25"/>
  <cols>
    <col min="1" max="1" width="7.140625" customWidth="1"/>
    <col min="2" max="2" width="6.5703125" customWidth="1"/>
    <col min="3" max="3" width="5.7109375" customWidth="1"/>
    <col min="4" max="4" width="2.42578125" customWidth="1"/>
    <col min="5" max="5" width="2.7109375" customWidth="1"/>
    <col min="6" max="6" width="2.85546875" customWidth="1"/>
    <col min="7" max="7" width="5.7109375" customWidth="1"/>
    <col min="8" max="10" width="2.85546875" customWidth="1"/>
    <col min="11" max="11" width="5.7109375" customWidth="1"/>
    <col min="12" max="12" width="3.140625" customWidth="1"/>
    <col min="13" max="14" width="2.85546875" customWidth="1"/>
    <col min="15" max="15" width="5.7109375" customWidth="1"/>
    <col min="16" max="17" width="3.140625" customWidth="1"/>
    <col min="18" max="18" width="2.85546875" customWidth="1"/>
    <col min="19" max="19" width="5.7109375" customWidth="1"/>
    <col min="20" max="20" width="3.85546875" customWidth="1"/>
    <col min="21" max="22" width="2.85546875" customWidth="1"/>
    <col min="23" max="24" width="6.28515625" customWidth="1"/>
  </cols>
  <sheetData>
    <row r="1" spans="1:24" ht="28.5" x14ac:dyDescent="0.45">
      <c r="A1" s="19" t="s">
        <v>50</v>
      </c>
      <c r="X1" s="20" t="s">
        <v>26</v>
      </c>
    </row>
    <row r="2" spans="1:24" ht="21.75" customHeight="1" x14ac:dyDescent="0.45">
      <c r="B2" s="8"/>
      <c r="X2" s="20" t="s">
        <v>27</v>
      </c>
    </row>
    <row r="3" spans="1:24" ht="21.75" customHeight="1" x14ac:dyDescent="0.45">
      <c r="A3" s="5" t="s">
        <v>51</v>
      </c>
      <c r="B3" s="8"/>
      <c r="P3" s="5" t="s">
        <v>97</v>
      </c>
      <c r="X3" s="20"/>
    </row>
    <row r="4" spans="1:24" ht="15" customHeight="1" x14ac:dyDescent="0.25">
      <c r="A4" s="6" t="s">
        <v>55</v>
      </c>
      <c r="B4" s="1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O4" s="7" t="s">
        <v>79</v>
      </c>
      <c r="P4" s="8"/>
      <c r="Q4" s="8"/>
      <c r="R4" s="8"/>
    </row>
    <row r="5" spans="1:24" ht="15" customHeight="1" x14ac:dyDescent="0.25">
      <c r="A5" s="6" t="s">
        <v>56</v>
      </c>
      <c r="B5" s="1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O5" s="6" t="s">
        <v>52</v>
      </c>
      <c r="P5" s="8"/>
      <c r="Q5" s="8"/>
      <c r="R5" s="8"/>
    </row>
    <row r="6" spans="1:24" ht="15" customHeight="1" x14ac:dyDescent="0.25">
      <c r="A6" s="6" t="s">
        <v>5</v>
      </c>
      <c r="B6" s="1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O6" s="6" t="s">
        <v>80</v>
      </c>
      <c r="P6" s="9"/>
      <c r="Q6" s="9"/>
      <c r="R6" s="9"/>
      <c r="T6" t="s">
        <v>81</v>
      </c>
    </row>
    <row r="7" spans="1:24" ht="15" customHeight="1" x14ac:dyDescent="0.25">
      <c r="A7" s="6" t="s">
        <v>8</v>
      </c>
      <c r="B7" s="1"/>
      <c r="C7" s="127"/>
      <c r="D7" s="127"/>
      <c r="E7" s="127"/>
      <c r="F7" s="1"/>
      <c r="G7" s="127"/>
      <c r="H7" s="127"/>
      <c r="I7" s="127"/>
      <c r="J7" s="127"/>
      <c r="K7" s="127"/>
      <c r="L7" s="127"/>
      <c r="M7" s="127"/>
      <c r="O7" s="40" t="s">
        <v>82</v>
      </c>
      <c r="P7" s="1"/>
      <c r="Q7" s="1"/>
      <c r="R7" s="1"/>
    </row>
    <row r="8" spans="1:24" ht="15" customHeight="1" x14ac:dyDescent="0.25">
      <c r="A8" s="6" t="s">
        <v>6</v>
      </c>
      <c r="B8" s="1"/>
      <c r="C8" s="127"/>
      <c r="D8" s="127"/>
      <c r="E8" s="127"/>
      <c r="F8" s="1"/>
      <c r="G8" s="127"/>
      <c r="H8" s="127"/>
      <c r="I8" s="127"/>
      <c r="J8" s="1"/>
      <c r="K8" s="127"/>
      <c r="L8" s="127"/>
      <c r="M8" s="127"/>
      <c r="O8" s="6" t="s">
        <v>83</v>
      </c>
      <c r="P8" s="2"/>
      <c r="Q8" s="2"/>
      <c r="R8" s="2" t="s">
        <v>88</v>
      </c>
    </row>
    <row r="9" spans="1:24" ht="15" customHeight="1" x14ac:dyDescent="0.25">
      <c r="A9" s="6" t="s">
        <v>7</v>
      </c>
      <c r="B9" s="1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O9" s="6"/>
      <c r="X9" s="101" t="s">
        <v>57</v>
      </c>
    </row>
    <row r="10" spans="1:24" ht="9.75" customHeight="1" thickBot="1" x14ac:dyDescent="0.3">
      <c r="P10" s="10"/>
      <c r="Q10" s="10"/>
      <c r="R10" s="10"/>
    </row>
    <row r="11" spans="1:24" ht="15.75" thickBot="1" x14ac:dyDescent="0.3">
      <c r="A11" s="2" t="s">
        <v>0</v>
      </c>
      <c r="B11" s="2"/>
      <c r="F11" s="43"/>
      <c r="G11" t="s">
        <v>91</v>
      </c>
      <c r="J11" s="43"/>
      <c r="K11" t="s">
        <v>92</v>
      </c>
      <c r="L11" s="1"/>
      <c r="M11" s="1"/>
      <c r="N11" s="43"/>
      <c r="O11" t="s">
        <v>93</v>
      </c>
      <c r="R11" s="43"/>
      <c r="S11" t="s">
        <v>25</v>
      </c>
    </row>
    <row r="12" spans="1:24" ht="15.75" thickBot="1" x14ac:dyDescent="0.3">
      <c r="A12" s="2" t="s">
        <v>1</v>
      </c>
      <c r="B12" s="2"/>
      <c r="F12" s="43"/>
      <c r="G12" t="s">
        <v>3</v>
      </c>
      <c r="J12" s="43"/>
      <c r="K12" t="s">
        <v>48</v>
      </c>
      <c r="L12" s="1"/>
    </row>
    <row r="13" spans="1:24" ht="15.75" thickBot="1" x14ac:dyDescent="0.3">
      <c r="A13" s="2" t="s">
        <v>2</v>
      </c>
      <c r="B13" s="2"/>
      <c r="F13" s="43"/>
      <c r="G13" t="s">
        <v>24</v>
      </c>
      <c r="L13" s="1"/>
      <c r="M13" s="1"/>
      <c r="N13" s="43"/>
      <c r="O13" t="s">
        <v>4</v>
      </c>
      <c r="W13" s="161" t="s">
        <v>21</v>
      </c>
      <c r="X13" s="162"/>
    </row>
    <row r="14" spans="1:24" ht="15.75" thickBot="1" x14ac:dyDescent="0.3">
      <c r="A14" s="2" t="s">
        <v>74</v>
      </c>
      <c r="B14" s="2"/>
      <c r="G14" s="12" t="s">
        <v>75</v>
      </c>
      <c r="K14" s="81" t="s">
        <v>77</v>
      </c>
      <c r="R14" s="72"/>
      <c r="W14" s="163" t="s">
        <v>22</v>
      </c>
      <c r="X14" s="164"/>
    </row>
    <row r="15" spans="1:24" s="12" customFormat="1" ht="14.25" customHeight="1" x14ac:dyDescent="0.2">
      <c r="A15" s="174" t="s">
        <v>72</v>
      </c>
      <c r="B15" s="175"/>
      <c r="C15" s="82" t="s">
        <v>15</v>
      </c>
      <c r="D15" s="83">
        <v>6</v>
      </c>
      <c r="E15" s="165"/>
      <c r="F15" s="165"/>
      <c r="G15" s="84" t="s">
        <v>15</v>
      </c>
      <c r="H15" s="83">
        <v>13</v>
      </c>
      <c r="I15" s="165"/>
      <c r="J15" s="165"/>
      <c r="K15" s="77" t="s">
        <v>15</v>
      </c>
      <c r="L15" s="88">
        <v>20</v>
      </c>
      <c r="M15" s="165"/>
      <c r="N15" s="165"/>
      <c r="O15" s="77" t="s">
        <v>15</v>
      </c>
      <c r="P15" s="88">
        <v>27</v>
      </c>
      <c r="Q15" s="165"/>
      <c r="R15" s="165"/>
      <c r="S15" s="39"/>
      <c r="T15" s="88"/>
      <c r="U15" s="172"/>
      <c r="V15" s="173"/>
      <c r="W15" s="166">
        <f>COUNTA(U15,Q15,M15,I15,E15)</f>
        <v>0</v>
      </c>
      <c r="X15" s="167"/>
    </row>
    <row r="16" spans="1:24" s="12" customFormat="1" ht="12" x14ac:dyDescent="0.2">
      <c r="A16" s="176" t="s">
        <v>9</v>
      </c>
      <c r="B16" s="177"/>
      <c r="C16" s="76" t="s">
        <v>15</v>
      </c>
      <c r="D16" s="87">
        <v>4</v>
      </c>
      <c r="E16" s="139"/>
      <c r="F16" s="139"/>
      <c r="G16" s="75" t="s">
        <v>15</v>
      </c>
      <c r="H16" s="87">
        <v>11</v>
      </c>
      <c r="I16" s="139"/>
      <c r="J16" s="139"/>
      <c r="K16" s="75" t="s">
        <v>15</v>
      </c>
      <c r="L16" s="87">
        <v>18</v>
      </c>
      <c r="M16" s="139"/>
      <c r="N16" s="139"/>
      <c r="O16" s="75" t="s">
        <v>15</v>
      </c>
      <c r="P16" s="87">
        <v>25</v>
      </c>
      <c r="Q16" s="139"/>
      <c r="R16" s="139"/>
      <c r="S16" s="85" t="s">
        <v>71</v>
      </c>
      <c r="T16" s="89">
        <v>31</v>
      </c>
      <c r="U16" s="139"/>
      <c r="V16" s="140"/>
      <c r="W16" s="141">
        <f t="shared" ref="W16:W26" si="0">COUNTA(U16,Q16,M16,I16,E16)</f>
        <v>0</v>
      </c>
      <c r="X16" s="142"/>
    </row>
    <row r="17" spans="1:24" s="15" customFormat="1" ht="12" x14ac:dyDescent="0.2">
      <c r="A17" s="176" t="s">
        <v>10</v>
      </c>
      <c r="B17" s="177"/>
      <c r="C17" s="44" t="s">
        <v>15</v>
      </c>
      <c r="D17" s="38">
        <v>1</v>
      </c>
      <c r="E17" s="139"/>
      <c r="F17" s="139"/>
      <c r="G17" s="75" t="s">
        <v>15</v>
      </c>
      <c r="H17" s="87">
        <v>8</v>
      </c>
      <c r="I17" s="139"/>
      <c r="J17" s="139"/>
      <c r="K17" s="75" t="s">
        <v>15</v>
      </c>
      <c r="L17" s="87">
        <v>15</v>
      </c>
      <c r="M17" s="139"/>
      <c r="N17" s="139"/>
      <c r="O17" s="75" t="s">
        <v>15</v>
      </c>
      <c r="P17" s="87">
        <v>22</v>
      </c>
      <c r="Q17" s="139"/>
      <c r="R17" s="139"/>
      <c r="S17" s="75" t="s">
        <v>15</v>
      </c>
      <c r="T17" s="87">
        <v>29</v>
      </c>
      <c r="U17" s="139"/>
      <c r="V17" s="140"/>
      <c r="W17" s="141">
        <f t="shared" si="0"/>
        <v>0</v>
      </c>
      <c r="X17" s="142"/>
    </row>
    <row r="18" spans="1:24" s="12" customFormat="1" ht="12" x14ac:dyDescent="0.2">
      <c r="A18" s="176" t="s">
        <v>11</v>
      </c>
      <c r="B18" s="177"/>
      <c r="C18" s="44" t="s">
        <v>15</v>
      </c>
      <c r="D18" s="38">
        <v>6</v>
      </c>
      <c r="E18" s="137"/>
      <c r="F18" s="137"/>
      <c r="G18" s="75" t="s">
        <v>15</v>
      </c>
      <c r="H18" s="87">
        <v>13</v>
      </c>
      <c r="I18" s="139"/>
      <c r="J18" s="139"/>
      <c r="K18" s="75" t="s">
        <v>15</v>
      </c>
      <c r="L18" s="87">
        <v>20</v>
      </c>
      <c r="M18" s="139"/>
      <c r="N18" s="139"/>
      <c r="O18" s="37" t="s">
        <v>15</v>
      </c>
      <c r="P18" s="38">
        <v>27</v>
      </c>
      <c r="Q18" s="137"/>
      <c r="R18" s="137"/>
      <c r="S18" s="75"/>
      <c r="T18" s="87"/>
      <c r="U18" s="137"/>
      <c r="V18" s="138"/>
      <c r="W18" s="141">
        <f t="shared" si="0"/>
        <v>0</v>
      </c>
      <c r="X18" s="142"/>
    </row>
    <row r="19" spans="1:24" s="12" customFormat="1" ht="12" x14ac:dyDescent="0.2">
      <c r="A19" s="176" t="s">
        <v>12</v>
      </c>
      <c r="B19" s="177"/>
      <c r="C19" s="44" t="s">
        <v>15</v>
      </c>
      <c r="D19" s="38">
        <v>3</v>
      </c>
      <c r="E19" s="137"/>
      <c r="F19" s="137"/>
      <c r="G19" s="75" t="s">
        <v>15</v>
      </c>
      <c r="H19" s="87">
        <v>10</v>
      </c>
      <c r="I19" s="139"/>
      <c r="J19" s="139"/>
      <c r="K19" s="75" t="s">
        <v>15</v>
      </c>
      <c r="L19" s="87">
        <v>17</v>
      </c>
      <c r="M19" s="139"/>
      <c r="N19" s="139"/>
      <c r="O19" s="75" t="s">
        <v>15</v>
      </c>
      <c r="P19" s="87">
        <v>24</v>
      </c>
      <c r="Q19" s="139"/>
      <c r="R19" s="139"/>
      <c r="S19" s="75" t="s">
        <v>15</v>
      </c>
      <c r="T19" s="87">
        <v>31</v>
      </c>
      <c r="U19" s="139"/>
      <c r="V19" s="140"/>
      <c r="W19" s="141">
        <f t="shared" si="0"/>
        <v>0</v>
      </c>
      <c r="X19" s="142"/>
    </row>
    <row r="20" spans="1:24" s="12" customFormat="1" ht="12" x14ac:dyDescent="0.2">
      <c r="A20" s="176" t="s">
        <v>13</v>
      </c>
      <c r="B20" s="177"/>
      <c r="C20" s="76" t="s">
        <v>15</v>
      </c>
      <c r="D20" s="87">
        <v>7</v>
      </c>
      <c r="E20" s="139"/>
      <c r="F20" s="139"/>
      <c r="G20" s="75" t="s">
        <v>15</v>
      </c>
      <c r="H20" s="87">
        <v>14</v>
      </c>
      <c r="I20" s="139"/>
      <c r="J20" s="139"/>
      <c r="K20" s="75" t="s">
        <v>15</v>
      </c>
      <c r="L20" s="87">
        <v>21</v>
      </c>
      <c r="M20" s="139"/>
      <c r="N20" s="139"/>
      <c r="O20" s="75" t="s">
        <v>15</v>
      </c>
      <c r="P20" s="87">
        <v>28</v>
      </c>
      <c r="Q20" s="139"/>
      <c r="R20" s="139"/>
      <c r="S20" s="75"/>
      <c r="T20" s="87"/>
      <c r="U20" s="137"/>
      <c r="V20" s="138"/>
      <c r="W20" s="141">
        <f t="shared" si="0"/>
        <v>0</v>
      </c>
      <c r="X20" s="142"/>
    </row>
    <row r="21" spans="1:24" s="12" customFormat="1" ht="12" x14ac:dyDescent="0.2">
      <c r="A21" s="176" t="s">
        <v>14</v>
      </c>
      <c r="B21" s="177"/>
      <c r="C21" s="76" t="s">
        <v>15</v>
      </c>
      <c r="D21" s="87">
        <v>7</v>
      </c>
      <c r="E21" s="139"/>
      <c r="F21" s="139"/>
      <c r="G21" s="75" t="s">
        <v>15</v>
      </c>
      <c r="H21" s="87">
        <v>14</v>
      </c>
      <c r="I21" s="139"/>
      <c r="J21" s="139"/>
      <c r="K21" s="75" t="s">
        <v>15</v>
      </c>
      <c r="L21" s="87">
        <v>21</v>
      </c>
      <c r="M21" s="139"/>
      <c r="N21" s="139"/>
      <c r="O21" s="37" t="s">
        <v>15</v>
      </c>
      <c r="P21" s="38">
        <v>28</v>
      </c>
      <c r="Q21" s="137"/>
      <c r="R21" s="137"/>
      <c r="S21" s="75"/>
      <c r="T21" s="87"/>
      <c r="U21" s="137"/>
      <c r="V21" s="138"/>
      <c r="W21" s="141">
        <f t="shared" si="0"/>
        <v>0</v>
      </c>
      <c r="X21" s="142"/>
    </row>
    <row r="22" spans="1:24" s="12" customFormat="1" ht="12" x14ac:dyDescent="0.2">
      <c r="A22" s="176" t="s">
        <v>16</v>
      </c>
      <c r="B22" s="177"/>
      <c r="C22" s="76" t="s">
        <v>15</v>
      </c>
      <c r="D22" s="87">
        <v>4</v>
      </c>
      <c r="E22" s="139"/>
      <c r="F22" s="139"/>
      <c r="G22" s="37" t="s">
        <v>15</v>
      </c>
      <c r="H22" s="38">
        <v>11</v>
      </c>
      <c r="I22" s="137"/>
      <c r="J22" s="137"/>
      <c r="K22" s="75" t="s">
        <v>15</v>
      </c>
      <c r="L22" s="87">
        <v>18</v>
      </c>
      <c r="M22" s="139"/>
      <c r="N22" s="139"/>
      <c r="O22" s="37" t="s">
        <v>15</v>
      </c>
      <c r="P22" s="38">
        <v>25</v>
      </c>
      <c r="Q22" s="137"/>
      <c r="R22" s="137"/>
      <c r="S22" s="75"/>
      <c r="T22" s="87"/>
      <c r="U22" s="137"/>
      <c r="V22" s="138"/>
      <c r="W22" s="141">
        <f t="shared" si="0"/>
        <v>0</v>
      </c>
      <c r="X22" s="142"/>
    </row>
    <row r="23" spans="1:24" s="12" customFormat="1" ht="12" x14ac:dyDescent="0.2">
      <c r="A23" s="176" t="s">
        <v>17</v>
      </c>
      <c r="B23" s="177"/>
      <c r="C23" s="76" t="s">
        <v>15</v>
      </c>
      <c r="D23" s="87">
        <v>2</v>
      </c>
      <c r="E23" s="139"/>
      <c r="F23" s="139"/>
      <c r="G23" s="75" t="s">
        <v>15</v>
      </c>
      <c r="H23" s="87">
        <v>9</v>
      </c>
      <c r="I23" s="139"/>
      <c r="J23" s="139"/>
      <c r="K23" s="75" t="s">
        <v>15</v>
      </c>
      <c r="L23" s="87">
        <v>16</v>
      </c>
      <c r="M23" s="139"/>
      <c r="N23" s="139"/>
      <c r="O23" s="75" t="s">
        <v>15</v>
      </c>
      <c r="P23" s="87">
        <v>23</v>
      </c>
      <c r="Q23" s="139"/>
      <c r="R23" s="139"/>
      <c r="S23" s="85" t="s">
        <v>71</v>
      </c>
      <c r="T23" s="89">
        <v>29</v>
      </c>
      <c r="U23" s="139"/>
      <c r="V23" s="140"/>
      <c r="W23" s="141">
        <f t="shared" si="0"/>
        <v>0</v>
      </c>
      <c r="X23" s="142"/>
    </row>
    <row r="24" spans="1:24" s="15" customFormat="1" ht="12" x14ac:dyDescent="0.2">
      <c r="A24" s="176" t="s">
        <v>18</v>
      </c>
      <c r="B24" s="177"/>
      <c r="C24" s="76" t="s">
        <v>15</v>
      </c>
      <c r="D24" s="87">
        <v>6</v>
      </c>
      <c r="E24" s="139"/>
      <c r="F24" s="139"/>
      <c r="G24" s="75" t="s">
        <v>15</v>
      </c>
      <c r="H24" s="87">
        <v>13</v>
      </c>
      <c r="I24" s="139"/>
      <c r="J24" s="139"/>
      <c r="K24" s="75" t="s">
        <v>15</v>
      </c>
      <c r="L24" s="87">
        <v>20</v>
      </c>
      <c r="M24" s="139"/>
      <c r="N24" s="139"/>
      <c r="O24" s="75" t="s">
        <v>15</v>
      </c>
      <c r="P24" s="87">
        <v>27</v>
      </c>
      <c r="Q24" s="139"/>
      <c r="R24" s="139"/>
      <c r="S24" s="75"/>
      <c r="T24" s="87"/>
      <c r="U24" s="137"/>
      <c r="V24" s="138"/>
      <c r="W24" s="141">
        <f t="shared" si="0"/>
        <v>0</v>
      </c>
      <c r="X24" s="142"/>
    </row>
    <row r="25" spans="1:24" s="12" customFormat="1" ht="12" x14ac:dyDescent="0.2">
      <c r="A25" s="176" t="s">
        <v>19</v>
      </c>
      <c r="B25" s="177"/>
      <c r="C25" s="76" t="s">
        <v>15</v>
      </c>
      <c r="D25" s="87">
        <v>4</v>
      </c>
      <c r="E25" s="139"/>
      <c r="F25" s="139"/>
      <c r="G25" s="75" t="s">
        <v>15</v>
      </c>
      <c r="H25" s="87">
        <v>11</v>
      </c>
      <c r="I25" s="139"/>
      <c r="J25" s="139"/>
      <c r="K25" s="75" t="s">
        <v>15</v>
      </c>
      <c r="L25" s="87">
        <v>18</v>
      </c>
      <c r="M25" s="139"/>
      <c r="N25" s="139"/>
      <c r="O25" s="75" t="s">
        <v>15</v>
      </c>
      <c r="P25" s="87">
        <v>25</v>
      </c>
      <c r="Q25" s="139"/>
      <c r="R25" s="139"/>
      <c r="S25" s="75"/>
      <c r="T25" s="87"/>
      <c r="U25" s="137"/>
      <c r="V25" s="138"/>
      <c r="W25" s="141">
        <f t="shared" si="0"/>
        <v>0</v>
      </c>
      <c r="X25" s="142"/>
    </row>
    <row r="26" spans="1:24" s="12" customFormat="1" ht="12.75" customHeight="1" x14ac:dyDescent="0.2">
      <c r="A26" s="176" t="s">
        <v>20</v>
      </c>
      <c r="B26" s="177"/>
      <c r="C26" s="76" t="s">
        <v>15</v>
      </c>
      <c r="D26" s="87">
        <v>1</v>
      </c>
      <c r="E26" s="139"/>
      <c r="F26" s="139"/>
      <c r="G26" s="75" t="s">
        <v>15</v>
      </c>
      <c r="H26" s="87">
        <v>8</v>
      </c>
      <c r="I26" s="139"/>
      <c r="J26" s="139"/>
      <c r="K26" s="37" t="s">
        <v>71</v>
      </c>
      <c r="L26" s="38">
        <v>14</v>
      </c>
      <c r="M26" s="137"/>
      <c r="N26" s="137"/>
      <c r="O26" s="75" t="s">
        <v>15</v>
      </c>
      <c r="P26" s="87">
        <v>22</v>
      </c>
      <c r="Q26" s="139"/>
      <c r="R26" s="139"/>
      <c r="S26" s="75" t="s">
        <v>15</v>
      </c>
      <c r="T26" s="87">
        <v>29</v>
      </c>
      <c r="U26" s="139"/>
      <c r="V26" s="140"/>
      <c r="W26" s="141">
        <f t="shared" si="0"/>
        <v>0</v>
      </c>
      <c r="X26" s="142"/>
    </row>
    <row r="27" spans="1:24" s="12" customFormat="1" ht="12.75" customHeight="1" thickBot="1" x14ac:dyDescent="0.25">
      <c r="A27" s="178" t="s">
        <v>73</v>
      </c>
      <c r="B27" s="179"/>
      <c r="C27" s="78" t="s">
        <v>15</v>
      </c>
      <c r="D27" s="86">
        <v>5</v>
      </c>
      <c r="E27" s="180"/>
      <c r="F27" s="180"/>
      <c r="G27" s="79" t="s">
        <v>15</v>
      </c>
      <c r="H27" s="86">
        <v>12</v>
      </c>
      <c r="I27" s="180"/>
      <c r="J27" s="180"/>
      <c r="K27" s="79" t="s">
        <v>15</v>
      </c>
      <c r="L27" s="86">
        <v>19</v>
      </c>
      <c r="M27" s="180"/>
      <c r="N27" s="180"/>
      <c r="O27" s="79" t="s">
        <v>15</v>
      </c>
      <c r="P27" s="86">
        <v>26</v>
      </c>
      <c r="Q27" s="180"/>
      <c r="R27" s="180"/>
      <c r="S27" s="80"/>
      <c r="T27" s="86"/>
      <c r="U27" s="181"/>
      <c r="V27" s="182"/>
      <c r="W27" s="183">
        <f>COUNTA(U27,Q27,M27,I27,E27)</f>
        <v>0</v>
      </c>
      <c r="X27" s="184"/>
    </row>
    <row r="28" spans="1:24" s="90" customFormat="1" ht="12.75" customHeight="1" thickBot="1" x14ac:dyDescent="0.25">
      <c r="A28" s="91"/>
      <c r="B28" s="91"/>
      <c r="D28" s="93"/>
      <c r="G28" s="81" t="s">
        <v>76</v>
      </c>
      <c r="H28" s="93"/>
      <c r="I28" s="94"/>
      <c r="J28" s="94"/>
      <c r="K28" s="92"/>
      <c r="L28" s="93"/>
      <c r="M28" s="94"/>
      <c r="N28" s="94"/>
      <c r="O28" s="92"/>
      <c r="P28" s="93"/>
      <c r="Q28" s="94"/>
      <c r="R28" s="94"/>
      <c r="S28" s="95"/>
      <c r="T28" s="93"/>
      <c r="U28" s="93"/>
      <c r="V28" s="93"/>
      <c r="W28" s="93"/>
      <c r="X28" s="93"/>
    </row>
    <row r="29" spans="1:24" s="12" customFormat="1" ht="12.75" customHeight="1" thickBot="1" x14ac:dyDescent="0.3">
      <c r="A29" s="13" t="s">
        <v>94</v>
      </c>
      <c r="K29" s="1"/>
      <c r="L29" s="15"/>
      <c r="M29" s="15"/>
      <c r="N29" s="15"/>
      <c r="O29" s="15"/>
      <c r="P29" s="15"/>
      <c r="Q29" s="15"/>
      <c r="R29" s="15"/>
      <c r="S29" s="16"/>
      <c r="T29" s="96" t="s">
        <v>28</v>
      </c>
      <c r="U29" s="97"/>
      <c r="V29" s="98"/>
      <c r="W29" s="170">
        <f>SUM(W15:X27)</f>
        <v>0</v>
      </c>
      <c r="X29" s="171"/>
    </row>
    <row r="30" spans="1:24" s="12" customFormat="1" ht="15.75" thickBot="1" x14ac:dyDescent="0.3">
      <c r="A30" s="73" t="s">
        <v>70</v>
      </c>
      <c r="B30"/>
      <c r="C30"/>
      <c r="D30"/>
      <c r="E30"/>
      <c r="F30"/>
      <c r="G30"/>
      <c r="H30" s="65" t="s">
        <v>64</v>
      </c>
      <c r="I30" s="63"/>
      <c r="J30" s="63"/>
      <c r="K30" s="63"/>
      <c r="L30" s="64"/>
      <c r="M30" s="69"/>
      <c r="N30" s="70"/>
      <c r="O30" s="110">
        <v>12</v>
      </c>
      <c r="P30" s="110"/>
      <c r="Q30" s="110"/>
      <c r="R30" s="111"/>
      <c r="S30" s="1"/>
      <c r="T30" s="54" t="s">
        <v>45</v>
      </c>
      <c r="U30" s="34"/>
      <c r="V30" s="35"/>
      <c r="W30" s="135">
        <f>X46</f>
        <v>0</v>
      </c>
      <c r="X30" s="136"/>
    </row>
    <row r="31" spans="1:24" s="15" customFormat="1" ht="15.75" thickBot="1" x14ac:dyDescent="0.3">
      <c r="B31" s="42" t="s">
        <v>59</v>
      </c>
      <c r="C31"/>
      <c r="D31"/>
      <c r="E31"/>
      <c r="F31"/>
      <c r="G31"/>
      <c r="H31" s="55" t="s">
        <v>66</v>
      </c>
      <c r="J31" s="56">
        <f>O30-1</f>
        <v>11</v>
      </c>
      <c r="K31" s="57" t="s">
        <v>65</v>
      </c>
      <c r="L31" s="58"/>
      <c r="M31" s="67"/>
      <c r="N31" s="68"/>
      <c r="O31" s="112">
        <f>ROUNDDOWN(W31/O30,0)</f>
        <v>0</v>
      </c>
      <c r="P31" s="112"/>
      <c r="Q31" s="112"/>
      <c r="R31" s="113"/>
      <c r="S31"/>
      <c r="T31"/>
      <c r="V31" s="14" t="s">
        <v>47</v>
      </c>
      <c r="W31" s="168">
        <f>W30*W29</f>
        <v>0</v>
      </c>
      <c r="X31" s="169"/>
    </row>
    <row r="32" spans="1:24" ht="15.75" thickBot="1" x14ac:dyDescent="0.3">
      <c r="A32" s="74" t="s">
        <v>95</v>
      </c>
      <c r="H32" s="59" t="s">
        <v>67</v>
      </c>
      <c r="I32" s="60"/>
      <c r="J32" s="66"/>
      <c r="K32" s="61"/>
      <c r="L32" s="62"/>
      <c r="M32" s="17"/>
      <c r="N32" s="17"/>
      <c r="O32" s="114">
        <f>W31-(O31*J31)</f>
        <v>0</v>
      </c>
      <c r="P32" s="114"/>
      <c r="Q32" s="114"/>
      <c r="R32" s="115"/>
    </row>
    <row r="33" spans="1:24" ht="12" customHeight="1" thickBot="1" x14ac:dyDescent="0.3">
      <c r="B33" s="74" t="s">
        <v>96</v>
      </c>
    </row>
    <row r="34" spans="1:24" ht="16.5" thickBot="1" x14ac:dyDescent="0.3">
      <c r="A34" s="23"/>
      <c r="B34" s="23"/>
      <c r="C34" s="23"/>
      <c r="D34" s="23"/>
      <c r="E34" s="122" t="s">
        <v>39</v>
      </c>
      <c r="F34" s="123"/>
      <c r="G34" s="25" t="s">
        <v>40</v>
      </c>
      <c r="H34" s="122" t="s">
        <v>41</v>
      </c>
      <c r="I34" s="123"/>
      <c r="J34" s="125" t="s">
        <v>69</v>
      </c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2" t="s">
        <v>39</v>
      </c>
      <c r="V34" s="123"/>
      <c r="W34" s="25" t="s">
        <v>40</v>
      </c>
      <c r="X34" s="25" t="s">
        <v>41</v>
      </c>
    </row>
    <row r="35" spans="1:24" ht="13.5" customHeight="1" x14ac:dyDescent="0.25">
      <c r="A35" s="30" t="s">
        <v>30</v>
      </c>
      <c r="B35" s="26"/>
      <c r="C35" s="26"/>
      <c r="D35" s="27"/>
      <c r="E35" s="159">
        <v>0.6</v>
      </c>
      <c r="F35" s="160"/>
      <c r="G35" s="45"/>
      <c r="H35" s="118">
        <f>E35*G35</f>
        <v>0</v>
      </c>
      <c r="I35" s="119"/>
      <c r="K35" s="124" t="s">
        <v>58</v>
      </c>
      <c r="L35" s="124"/>
      <c r="M35" s="1"/>
      <c r="N35" s="150" t="s">
        <v>43</v>
      </c>
      <c r="O35" s="151"/>
      <c r="P35" s="151"/>
      <c r="Q35" s="151"/>
      <c r="R35" s="151"/>
      <c r="S35" s="151"/>
      <c r="T35" s="152"/>
      <c r="U35" s="146">
        <v>1.2</v>
      </c>
      <c r="V35" s="147"/>
      <c r="W35" s="48"/>
      <c r="X35" s="52">
        <f>U35*W35</f>
        <v>0</v>
      </c>
    </row>
    <row r="36" spans="1:24" ht="13.5" customHeight="1" x14ac:dyDescent="0.25">
      <c r="A36" s="31" t="s">
        <v>29</v>
      </c>
      <c r="B36" s="4"/>
      <c r="C36" s="4"/>
      <c r="D36" s="28"/>
      <c r="E36" s="129">
        <v>1</v>
      </c>
      <c r="F36" s="130"/>
      <c r="G36" s="46"/>
      <c r="H36" s="120">
        <f t="shared" ref="H36:H46" si="1">E36*G36</f>
        <v>0</v>
      </c>
      <c r="I36" s="121"/>
      <c r="K36" s="124"/>
      <c r="L36" s="124"/>
      <c r="M36" s="1"/>
      <c r="N36" s="150" t="s">
        <v>78</v>
      </c>
      <c r="O36" s="151"/>
      <c r="P36" s="151"/>
      <c r="Q36" s="151"/>
      <c r="R36" s="151"/>
      <c r="S36" s="151"/>
      <c r="T36" s="152"/>
      <c r="U36" s="146">
        <v>2</v>
      </c>
      <c r="V36" s="147"/>
      <c r="W36" s="49"/>
      <c r="X36" s="53">
        <f>U36*W36</f>
        <v>0</v>
      </c>
    </row>
    <row r="37" spans="1:24" ht="13.5" customHeight="1" x14ac:dyDescent="0.25">
      <c r="A37" s="22" t="s">
        <v>31</v>
      </c>
      <c r="B37" s="4"/>
      <c r="C37" s="4"/>
      <c r="D37" s="28"/>
      <c r="E37" s="129">
        <v>0.4</v>
      </c>
      <c r="F37" s="130"/>
      <c r="G37" s="46"/>
      <c r="H37" s="120">
        <f t="shared" si="1"/>
        <v>0</v>
      </c>
      <c r="I37" s="121"/>
      <c r="K37" s="124"/>
      <c r="L37" s="124"/>
      <c r="M37" s="1"/>
      <c r="N37" s="150" t="s">
        <v>85</v>
      </c>
      <c r="O37" s="151"/>
      <c r="P37" s="151"/>
      <c r="Q37" s="151"/>
      <c r="R37" s="151"/>
      <c r="S37" s="151"/>
      <c r="T37" s="152"/>
      <c r="U37" s="146">
        <v>16.8</v>
      </c>
      <c r="V37" s="147"/>
      <c r="W37" s="49"/>
      <c r="X37" s="53">
        <f>U37*W37</f>
        <v>0</v>
      </c>
    </row>
    <row r="38" spans="1:24" ht="13.5" customHeight="1" x14ac:dyDescent="0.25">
      <c r="A38" s="22" t="s">
        <v>32</v>
      </c>
      <c r="B38" s="4"/>
      <c r="C38" s="4"/>
      <c r="D38" s="28"/>
      <c r="E38" s="129">
        <v>0.5</v>
      </c>
      <c r="F38" s="130"/>
      <c r="G38" s="46"/>
      <c r="H38" s="120">
        <f t="shared" si="1"/>
        <v>0</v>
      </c>
      <c r="I38" s="121"/>
      <c r="K38" s="124"/>
      <c r="L38" s="124"/>
      <c r="M38" s="1"/>
      <c r="N38" s="150" t="s">
        <v>86</v>
      </c>
      <c r="O38" s="151"/>
      <c r="P38" s="151"/>
      <c r="Q38" s="151"/>
      <c r="R38" s="151"/>
      <c r="S38" s="151"/>
      <c r="T38" s="152"/>
      <c r="U38" s="146">
        <v>20</v>
      </c>
      <c r="V38" s="147"/>
      <c r="W38" s="49"/>
      <c r="X38" s="53">
        <f>U38*W38</f>
        <v>0</v>
      </c>
    </row>
    <row r="39" spans="1:24" ht="13.5" customHeight="1" x14ac:dyDescent="0.25">
      <c r="A39" s="22" t="s">
        <v>34</v>
      </c>
      <c r="B39" s="4"/>
      <c r="C39" s="4"/>
      <c r="D39" s="28"/>
      <c r="E39" s="129">
        <v>3</v>
      </c>
      <c r="F39" s="130"/>
      <c r="G39" s="46"/>
      <c r="H39" s="120">
        <f t="shared" si="1"/>
        <v>0</v>
      </c>
      <c r="I39" s="121"/>
      <c r="K39" s="124"/>
      <c r="L39" s="124"/>
      <c r="M39" s="1"/>
      <c r="N39" s="150" t="s">
        <v>87</v>
      </c>
      <c r="O39" s="151"/>
      <c r="P39" s="151"/>
      <c r="Q39" s="151"/>
      <c r="R39" s="151"/>
      <c r="S39" s="151"/>
      <c r="T39" s="152"/>
      <c r="U39" s="146">
        <v>8</v>
      </c>
      <c r="V39" s="147"/>
      <c r="W39" s="49"/>
      <c r="X39" s="53">
        <f t="shared" ref="X39" si="2">U39*W39</f>
        <v>0</v>
      </c>
    </row>
    <row r="40" spans="1:24" ht="13.5" customHeight="1" x14ac:dyDescent="0.25">
      <c r="A40" s="22" t="s">
        <v>33</v>
      </c>
      <c r="B40" s="4"/>
      <c r="C40" s="4"/>
      <c r="D40" s="28"/>
      <c r="E40" s="129">
        <v>3</v>
      </c>
      <c r="F40" s="130"/>
      <c r="G40" s="46"/>
      <c r="H40" s="120">
        <f t="shared" si="1"/>
        <v>0</v>
      </c>
      <c r="I40" s="121"/>
      <c r="K40" s="124"/>
      <c r="L40" s="124"/>
      <c r="M40" s="1"/>
      <c r="N40" s="150" t="s">
        <v>84</v>
      </c>
      <c r="O40" s="151"/>
      <c r="P40" s="151"/>
      <c r="Q40" s="151"/>
      <c r="R40" s="151"/>
      <c r="S40" s="151"/>
      <c r="T40" s="152"/>
      <c r="U40" s="146">
        <v>14.6</v>
      </c>
      <c r="V40" s="147"/>
      <c r="W40" s="49"/>
      <c r="X40" s="53">
        <f>U40*W40</f>
        <v>0</v>
      </c>
    </row>
    <row r="41" spans="1:24" ht="13.5" customHeight="1" x14ac:dyDescent="0.25">
      <c r="A41" s="22" t="s">
        <v>35</v>
      </c>
      <c r="B41" s="4"/>
      <c r="C41" s="4"/>
      <c r="D41" s="28"/>
      <c r="E41" s="129">
        <v>2</v>
      </c>
      <c r="F41" s="130"/>
      <c r="G41" s="46"/>
      <c r="H41" s="120">
        <f t="shared" si="1"/>
        <v>0</v>
      </c>
      <c r="I41" s="121"/>
      <c r="K41" s="124"/>
      <c r="L41" s="124"/>
      <c r="M41" s="1"/>
      <c r="N41" s="150" t="s">
        <v>44</v>
      </c>
      <c r="O41" s="151"/>
      <c r="P41" s="151"/>
      <c r="Q41" s="151"/>
      <c r="R41" s="151"/>
      <c r="S41" s="151"/>
      <c r="T41" s="152"/>
      <c r="U41" s="146">
        <v>3</v>
      </c>
      <c r="V41" s="147"/>
      <c r="W41" s="49"/>
      <c r="X41" s="53">
        <f>U41*W41</f>
        <v>0</v>
      </c>
    </row>
    <row r="42" spans="1:24" ht="13.5" customHeight="1" x14ac:dyDescent="0.25">
      <c r="A42" s="22" t="s">
        <v>36</v>
      </c>
      <c r="B42" s="4"/>
      <c r="C42" s="4"/>
      <c r="D42" s="28"/>
      <c r="E42" s="129">
        <v>2.5</v>
      </c>
      <c r="F42" s="130"/>
      <c r="G42" s="46"/>
      <c r="H42" s="120">
        <f t="shared" si="1"/>
        <v>0</v>
      </c>
      <c r="I42" s="121"/>
      <c r="K42" s="124"/>
      <c r="L42" s="124"/>
      <c r="M42" s="1"/>
      <c r="N42" s="150" t="s">
        <v>60</v>
      </c>
      <c r="O42" s="151"/>
      <c r="P42" s="151"/>
      <c r="Q42" s="151"/>
      <c r="R42" s="151"/>
      <c r="S42" s="151"/>
      <c r="T42" s="152"/>
      <c r="U42" s="148">
        <v>13.9</v>
      </c>
      <c r="V42" s="149"/>
      <c r="W42" s="49"/>
      <c r="X42" s="53">
        <f>(U42*W42)/4</f>
        <v>0</v>
      </c>
    </row>
    <row r="43" spans="1:24" ht="13.5" customHeight="1" x14ac:dyDescent="0.25">
      <c r="A43" s="29" t="s">
        <v>37</v>
      </c>
      <c r="B43" s="3"/>
      <c r="C43" s="3"/>
      <c r="D43" s="18"/>
      <c r="E43" s="131">
        <v>2.2000000000000002</v>
      </c>
      <c r="F43" s="132"/>
      <c r="G43" s="46"/>
      <c r="H43" s="120">
        <f t="shared" si="1"/>
        <v>0</v>
      </c>
      <c r="I43" s="121"/>
      <c r="K43" s="124"/>
      <c r="L43" s="124"/>
      <c r="M43" s="1"/>
      <c r="N43" s="150" t="s">
        <v>61</v>
      </c>
      <c r="O43" s="151"/>
      <c r="P43" s="151"/>
      <c r="Q43" s="151"/>
      <c r="R43" s="151"/>
      <c r="S43" s="151"/>
      <c r="T43" s="152"/>
      <c r="U43" s="148">
        <v>13.9</v>
      </c>
      <c r="V43" s="149"/>
      <c r="W43" s="50"/>
      <c r="X43" s="53">
        <f>(U43*W43)/4</f>
        <v>0</v>
      </c>
    </row>
    <row r="44" spans="1:24" ht="13.5" customHeight="1" x14ac:dyDescent="0.25">
      <c r="A44" s="29" t="s">
        <v>38</v>
      </c>
      <c r="B44" s="3"/>
      <c r="C44" s="3"/>
      <c r="D44" s="18"/>
      <c r="E44" s="131">
        <v>1</v>
      </c>
      <c r="F44" s="132"/>
      <c r="G44" s="46"/>
      <c r="H44" s="120">
        <f t="shared" ref="H44:H45" si="3">E44*G44</f>
        <v>0</v>
      </c>
      <c r="I44" s="121"/>
      <c r="K44" s="124"/>
      <c r="L44" s="124"/>
      <c r="M44" s="1"/>
      <c r="N44" s="150" t="s">
        <v>62</v>
      </c>
      <c r="O44" s="151"/>
      <c r="P44" s="151"/>
      <c r="Q44" s="151"/>
      <c r="R44" s="151"/>
      <c r="S44" s="151"/>
      <c r="T44" s="152"/>
      <c r="U44" s="146">
        <v>1.6</v>
      </c>
      <c r="V44" s="147"/>
      <c r="W44" s="50"/>
      <c r="X44" s="53">
        <f>U44*W44</f>
        <v>0</v>
      </c>
    </row>
    <row r="45" spans="1:24" ht="13.5" customHeight="1" x14ac:dyDescent="0.25">
      <c r="A45" s="100" t="s">
        <v>90</v>
      </c>
      <c r="B45" s="3"/>
      <c r="C45" s="3"/>
      <c r="D45" s="18"/>
      <c r="E45" s="131">
        <v>1.2</v>
      </c>
      <c r="F45" s="132"/>
      <c r="G45" s="46"/>
      <c r="H45" s="120">
        <f t="shared" si="3"/>
        <v>0</v>
      </c>
      <c r="I45" s="121"/>
      <c r="K45" s="124"/>
      <c r="L45" s="124"/>
      <c r="M45" s="1"/>
      <c r="N45" s="150" t="s">
        <v>63</v>
      </c>
      <c r="O45" s="151"/>
      <c r="P45" s="151"/>
      <c r="Q45" s="151"/>
      <c r="R45" s="151"/>
      <c r="S45" s="151"/>
      <c r="T45" s="152"/>
      <c r="U45" s="146">
        <v>3.2</v>
      </c>
      <c r="V45" s="147"/>
      <c r="W45" s="50"/>
      <c r="X45" s="53">
        <f>U45*W45</f>
        <v>0</v>
      </c>
    </row>
    <row r="46" spans="1:24" ht="13.5" customHeight="1" thickBot="1" x14ac:dyDescent="0.3">
      <c r="A46" s="32" t="s">
        <v>42</v>
      </c>
      <c r="B46" s="17"/>
      <c r="C46" s="17"/>
      <c r="D46" s="24"/>
      <c r="E46" s="133">
        <v>1.2</v>
      </c>
      <c r="F46" s="134"/>
      <c r="G46" s="47"/>
      <c r="H46" s="116">
        <f t="shared" si="1"/>
        <v>0</v>
      </c>
      <c r="I46" s="117"/>
      <c r="K46" s="124"/>
      <c r="L46" s="124"/>
      <c r="M46" s="1"/>
      <c r="N46" s="99"/>
      <c r="O46" s="99"/>
      <c r="P46" s="99"/>
      <c r="Q46" s="99"/>
      <c r="R46" s="99"/>
      <c r="S46" s="99"/>
      <c r="T46" s="33" t="s">
        <v>46</v>
      </c>
      <c r="U46" s="41"/>
      <c r="V46" s="36"/>
      <c r="W46" s="36"/>
      <c r="X46" s="51">
        <f>SUM(X35:X45)+SUM(H35:I46)</f>
        <v>0</v>
      </c>
    </row>
    <row r="47" spans="1:24" ht="14.25" customHeight="1" x14ac:dyDescent="0.25">
      <c r="E47" s="33"/>
      <c r="H47" s="1"/>
      <c r="I47" s="1"/>
      <c r="J47" s="1"/>
      <c r="L47" s="1"/>
      <c r="M47" s="1"/>
      <c r="O47" s="1"/>
      <c r="R47" s="1"/>
    </row>
    <row r="48" spans="1:24" ht="15.75" customHeight="1" thickBot="1" x14ac:dyDescent="0.3">
      <c r="A48" t="s">
        <v>89</v>
      </c>
      <c r="H48" s="109" t="s">
        <v>68</v>
      </c>
      <c r="I48" s="109"/>
      <c r="J48" s="109"/>
      <c r="K48" s="109"/>
      <c r="L48" s="109"/>
      <c r="M48" s="109"/>
      <c r="N48" s="1"/>
      <c r="O48" s="1"/>
      <c r="P48" s="1"/>
      <c r="R48" s="36"/>
      <c r="S48" s="36"/>
      <c r="T48" s="36"/>
      <c r="U48" s="36"/>
      <c r="V48" s="36"/>
      <c r="W48" s="36"/>
      <c r="X48" s="71" t="s">
        <v>99</v>
      </c>
    </row>
    <row r="49" spans="1:24" x14ac:dyDescent="0.25">
      <c r="B49" s="102" t="s">
        <v>53</v>
      </c>
      <c r="C49" s="103"/>
      <c r="D49" s="103"/>
      <c r="E49" s="103"/>
      <c r="F49" s="103"/>
      <c r="G49" s="103"/>
      <c r="H49" s="104"/>
      <c r="J49" s="102" t="s">
        <v>23</v>
      </c>
      <c r="K49" s="103"/>
      <c r="L49" s="108"/>
      <c r="M49" s="108"/>
      <c r="N49" s="108"/>
      <c r="O49" s="103"/>
      <c r="P49" s="103"/>
      <c r="Q49" s="104"/>
      <c r="S49" s="102" t="s">
        <v>98</v>
      </c>
      <c r="T49" s="103"/>
      <c r="U49" s="103"/>
      <c r="V49" s="103"/>
      <c r="W49" s="103"/>
      <c r="X49" s="104"/>
    </row>
    <row r="50" spans="1:24" ht="10.5" customHeight="1" x14ac:dyDescent="0.25">
      <c r="B50" s="153"/>
      <c r="C50" s="154"/>
      <c r="D50" s="154"/>
      <c r="E50" s="154"/>
      <c r="F50" s="154"/>
      <c r="G50" s="154"/>
      <c r="H50" s="155"/>
      <c r="J50" s="105"/>
      <c r="K50" s="1"/>
      <c r="L50" s="1"/>
      <c r="M50" s="1"/>
      <c r="N50" s="1"/>
      <c r="O50" s="1"/>
      <c r="P50" s="1"/>
      <c r="Q50" s="106"/>
      <c r="S50" s="105"/>
      <c r="T50" s="1"/>
      <c r="U50" s="1"/>
      <c r="V50" s="1"/>
      <c r="W50" s="1"/>
      <c r="X50" s="106"/>
    </row>
    <row r="51" spans="1:24" ht="11.25" customHeight="1" x14ac:dyDescent="0.25">
      <c r="B51" s="153"/>
      <c r="C51" s="154"/>
      <c r="D51" s="154"/>
      <c r="E51" s="154"/>
      <c r="F51" s="154"/>
      <c r="G51" s="154"/>
      <c r="H51" s="155"/>
      <c r="J51" s="105"/>
      <c r="K51" s="1"/>
      <c r="L51" s="1"/>
      <c r="M51" s="1"/>
      <c r="N51" s="1"/>
      <c r="O51" s="1"/>
      <c r="P51" s="1"/>
      <c r="Q51" s="106"/>
      <c r="S51" s="105"/>
      <c r="T51" s="1"/>
      <c r="U51" s="1"/>
      <c r="V51" s="1"/>
      <c r="W51" s="1"/>
      <c r="X51" s="106"/>
    </row>
    <row r="52" spans="1:24" ht="14.25" customHeight="1" thickBot="1" x14ac:dyDescent="0.3">
      <c r="B52" s="156"/>
      <c r="C52" s="157"/>
      <c r="D52" s="157"/>
      <c r="E52" s="157"/>
      <c r="F52" s="157"/>
      <c r="G52" s="157"/>
      <c r="H52" s="158"/>
      <c r="J52" s="143" t="s">
        <v>54</v>
      </c>
      <c r="K52" s="144"/>
      <c r="L52" s="144"/>
      <c r="M52" s="144"/>
      <c r="N52" s="144"/>
      <c r="O52" s="144"/>
      <c r="P52" s="144"/>
      <c r="Q52" s="145"/>
      <c r="S52" s="107"/>
      <c r="T52" s="17"/>
      <c r="U52" s="17"/>
      <c r="V52" s="17"/>
      <c r="W52" s="17"/>
      <c r="X52" s="24"/>
    </row>
    <row r="53" spans="1:24" x14ac:dyDescent="0.25">
      <c r="A53" s="128" t="s">
        <v>49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</row>
    <row r="55" spans="1:24" x14ac:dyDescent="0.25">
      <c r="U55" s="11"/>
      <c r="V55" s="11"/>
    </row>
    <row r="57" spans="1:24" x14ac:dyDescent="0.25">
      <c r="X57" s="21"/>
    </row>
  </sheetData>
  <sheetProtection algorithmName="SHA-512" hashValue="CsRRQZ8Ui1iNIiQHNMddUvmLBjK8m4LJK4GDrdXWRtoAyen4zk23QXb86Nbia/cMvwr+rKIYLKnK7N8dmkEPow==" saltValue="ElCB8OfDbpnvH0H0bQfuYA==" spinCount="100000" sheet="1" objects="1" scenarios="1" selectLockedCells="1"/>
  <sortState ref="C61:C100">
    <sortCondition ref="C61:C100"/>
  </sortState>
  <mergeCells count="163">
    <mergeCell ref="E45:F45"/>
    <mergeCell ref="H45:I45"/>
    <mergeCell ref="N37:T37"/>
    <mergeCell ref="N38:T38"/>
    <mergeCell ref="U37:V37"/>
    <mergeCell ref="U38:V38"/>
    <mergeCell ref="N40:T40"/>
    <mergeCell ref="U40:V40"/>
    <mergeCell ref="E37:F37"/>
    <mergeCell ref="E38:F38"/>
    <mergeCell ref="E39:F39"/>
    <mergeCell ref="E40:F40"/>
    <mergeCell ref="E41:F41"/>
    <mergeCell ref="A27:B27"/>
    <mergeCell ref="E27:F27"/>
    <mergeCell ref="I27:J27"/>
    <mergeCell ref="M27:N27"/>
    <mergeCell ref="Q27:R27"/>
    <mergeCell ref="U27:V27"/>
    <mergeCell ref="W27:X27"/>
    <mergeCell ref="A24:B24"/>
    <mergeCell ref="A25:B25"/>
    <mergeCell ref="A26:B26"/>
    <mergeCell ref="I24:J24"/>
    <mergeCell ref="I25:J25"/>
    <mergeCell ref="I26:J26"/>
    <mergeCell ref="Q24:R24"/>
    <mergeCell ref="Q25:R25"/>
    <mergeCell ref="Q26:R26"/>
    <mergeCell ref="U24:V24"/>
    <mergeCell ref="E25:F25"/>
    <mergeCell ref="E26:F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W31:X31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U16:V16"/>
    <mergeCell ref="U17:V17"/>
    <mergeCell ref="U18:V18"/>
    <mergeCell ref="U19:V19"/>
    <mergeCell ref="M24:N24"/>
    <mergeCell ref="M25:N25"/>
    <mergeCell ref="M26:N26"/>
    <mergeCell ref="Q15:R15"/>
    <mergeCell ref="Q16:R16"/>
    <mergeCell ref="Q17:R17"/>
    <mergeCell ref="W29:X29"/>
    <mergeCell ref="U15:V15"/>
    <mergeCell ref="Q22:R22"/>
    <mergeCell ref="Q23:R23"/>
    <mergeCell ref="E22:F22"/>
    <mergeCell ref="E23:F23"/>
    <mergeCell ref="E24:F24"/>
    <mergeCell ref="W13:X13"/>
    <mergeCell ref="W14:X14"/>
    <mergeCell ref="E15:F15"/>
    <mergeCell ref="E16:F16"/>
    <mergeCell ref="E17:F17"/>
    <mergeCell ref="E18:F18"/>
    <mergeCell ref="E19:F19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Q19:R19"/>
    <mergeCell ref="Q20:R20"/>
    <mergeCell ref="Q21:R21"/>
    <mergeCell ref="W15:X15"/>
    <mergeCell ref="W16:X16"/>
    <mergeCell ref="W17:X17"/>
    <mergeCell ref="W18:X18"/>
    <mergeCell ref="W19:X19"/>
    <mergeCell ref="W20:X20"/>
    <mergeCell ref="W21:X21"/>
    <mergeCell ref="W22:X22"/>
    <mergeCell ref="W23:X23"/>
    <mergeCell ref="B50:H52"/>
    <mergeCell ref="E34:F34"/>
    <mergeCell ref="E35:F35"/>
    <mergeCell ref="E36:F36"/>
    <mergeCell ref="E44:F44"/>
    <mergeCell ref="H44:I44"/>
    <mergeCell ref="N45:T45"/>
    <mergeCell ref="Q18:R18"/>
    <mergeCell ref="U20:V20"/>
    <mergeCell ref="U21:V21"/>
    <mergeCell ref="U22:V22"/>
    <mergeCell ref="U23:V23"/>
    <mergeCell ref="E20:F20"/>
    <mergeCell ref="E21:F21"/>
    <mergeCell ref="N43:T43"/>
    <mergeCell ref="N44:T44"/>
    <mergeCell ref="U45:V45"/>
    <mergeCell ref="A53:X53"/>
    <mergeCell ref="E42:F42"/>
    <mergeCell ref="E43:F43"/>
    <mergeCell ref="E46:F46"/>
    <mergeCell ref="W30:X30"/>
    <mergeCell ref="U25:V25"/>
    <mergeCell ref="U26:V26"/>
    <mergeCell ref="W24:X24"/>
    <mergeCell ref="W25:X25"/>
    <mergeCell ref="W26:X26"/>
    <mergeCell ref="J52:Q52"/>
    <mergeCell ref="U34:V34"/>
    <mergeCell ref="U35:V35"/>
    <mergeCell ref="U36:V36"/>
    <mergeCell ref="U39:V39"/>
    <mergeCell ref="U41:V41"/>
    <mergeCell ref="U42:V42"/>
    <mergeCell ref="U43:V43"/>
    <mergeCell ref="U44:V44"/>
    <mergeCell ref="N35:T35"/>
    <mergeCell ref="N36:T36"/>
    <mergeCell ref="N39:T39"/>
    <mergeCell ref="N41:T41"/>
    <mergeCell ref="N42:T42"/>
    <mergeCell ref="C4:M4"/>
    <mergeCell ref="C5:M5"/>
    <mergeCell ref="C6:M6"/>
    <mergeCell ref="C7:E7"/>
    <mergeCell ref="G7:M7"/>
    <mergeCell ref="C8:E8"/>
    <mergeCell ref="G8:I8"/>
    <mergeCell ref="K8:M8"/>
    <mergeCell ref="C9:M9"/>
    <mergeCell ref="H48:M48"/>
    <mergeCell ref="O30:R30"/>
    <mergeCell ref="O31:R31"/>
    <mergeCell ref="O32:R32"/>
    <mergeCell ref="H46:I46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34:I34"/>
    <mergeCell ref="K35:L46"/>
    <mergeCell ref="J34:T34"/>
  </mergeCells>
  <pageMargins left="0.23622047244094491" right="0.23622047244094491" top="0.94488188976377963" bottom="0.19685039370078741" header="0" footer="0.31496062992125984"/>
  <pageSetup paperSize="9" orientation="portrait" r:id="rId1"/>
  <headerFooter>
    <oddHeader xml:space="preserve">&amp;L&amp;8En vert : zones de saisie
(passez d'une cellule à l'autre par la touche Tab !)
&amp;C&amp;"-,Gras"&amp;20&amp;U&amp;G
</oddHeader>
    <oddFooter>&amp;C&amp;"-,Gras"&amp;7Association Loi 1901 créée le 28/08/2006 déclarée en Préfecture - 
APE 913E - SIRET N° 500.368.840.00012 - Siège Social : Centre Social de Malissol - La Ferme - 12, av. Jean de la Fontaine - 38200 VIENNE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Prtod.laitiers Vache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</dc:creator>
  <cp:lastModifiedBy>Xavier</cp:lastModifiedBy>
  <cp:lastPrinted>2018-06-24T07:29:55Z</cp:lastPrinted>
  <dcterms:created xsi:type="dcterms:W3CDTF">2016-08-12T08:39:03Z</dcterms:created>
  <dcterms:modified xsi:type="dcterms:W3CDTF">2018-10-29T05:05:40Z</dcterms:modified>
</cp:coreProperties>
</file>