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AMAP\Contrats\2018-2019\Contrats Prod\"/>
    </mc:Choice>
  </mc:AlternateContent>
  <bookViews>
    <workbookView xWindow="0" yWindow="0" windowWidth="21600" windowHeight="10320" tabRatio="742"/>
  </bookViews>
  <sheets>
    <sheet name="Contrat" sheetId="4" r:id="rId1"/>
    <sheet name="Annexe Chèvre" sheetId="5" r:id="rId2"/>
  </sheets>
  <definedNames>
    <definedName name="_xlnm._FilterDatabase" localSheetId="0" hidden="1">Contrat!$B$49</definedName>
  </definedNames>
  <calcPr calcId="152511"/>
</workbook>
</file>

<file path=xl/calcChain.xml><?xml version="1.0" encoding="utf-8"?>
<calcChain xmlns="http://schemas.openxmlformats.org/spreadsheetml/2006/main">
  <c r="X33" i="5" l="1"/>
  <c r="M27" i="4" s="1"/>
  <c r="X34" i="5"/>
  <c r="E28" i="4" s="1"/>
  <c r="X35" i="5"/>
  <c r="M28" i="4" s="1"/>
  <c r="X36" i="5"/>
  <c r="E29" i="4" s="1"/>
  <c r="X37" i="5"/>
  <c r="M29" i="4" s="1"/>
  <c r="X38" i="5"/>
  <c r="U29" i="4" s="1"/>
  <c r="X39" i="5"/>
  <c r="E30" i="4" s="1"/>
  <c r="X40" i="5"/>
  <c r="M30" i="4" s="1"/>
  <c r="X20" i="5"/>
  <c r="X21" i="5"/>
  <c r="X22" i="5"/>
  <c r="E19" i="4" s="1"/>
  <c r="X23" i="5"/>
  <c r="M19" i="4" s="1"/>
  <c r="X24" i="5"/>
  <c r="U19" i="4" s="1"/>
  <c r="X25" i="5"/>
  <c r="M20" i="4" s="1"/>
  <c r="X26" i="5"/>
  <c r="U20" i="4" s="1"/>
  <c r="X27" i="5"/>
  <c r="E25" i="4" s="1"/>
  <c r="X28" i="5"/>
  <c r="M25" i="4" s="1"/>
  <c r="X29" i="5"/>
  <c r="E26" i="4" s="1"/>
  <c r="X30" i="5"/>
  <c r="M26" i="4" s="1"/>
  <c r="X31" i="5"/>
  <c r="U26" i="4" s="1"/>
  <c r="X32" i="5"/>
  <c r="E27" i="4" s="1"/>
  <c r="M18" i="4"/>
  <c r="W21" i="4"/>
  <c r="W22" i="4"/>
  <c r="W23" i="4"/>
  <c r="W24" i="4"/>
  <c r="C11" i="5"/>
  <c r="I10" i="5"/>
  <c r="C10" i="5"/>
  <c r="H9" i="5"/>
  <c r="C9" i="5"/>
  <c r="C8" i="5"/>
  <c r="C7" i="5"/>
  <c r="B43" i="4"/>
  <c r="W30" i="4" l="1"/>
  <c r="W29" i="4"/>
  <c r="W28" i="4"/>
  <c r="W27" i="4"/>
  <c r="W26" i="4"/>
  <c r="W25" i="4"/>
  <c r="W20" i="4"/>
  <c r="W19" i="4"/>
  <c r="X42" i="5"/>
  <c r="E18" i="4"/>
  <c r="W18" i="4" s="1"/>
  <c r="W31" i="4" s="1"/>
  <c r="F43" i="4" l="1"/>
  <c r="F44" i="4" s="1"/>
</calcChain>
</file>

<file path=xl/sharedStrings.xml><?xml version="1.0" encoding="utf-8"?>
<sst xmlns="http://schemas.openxmlformats.org/spreadsheetml/2006/main" count="201" uniqueCount="129">
  <si>
    <t>Durée du Contrat</t>
  </si>
  <si>
    <t>Fréquence des retraits</t>
  </si>
  <si>
    <t>Lieu de retrait</t>
  </si>
  <si>
    <t>Malissol   (18:45 - 19:45)</t>
  </si>
  <si>
    <t>Adresse :</t>
  </si>
  <si>
    <t>Tel :</t>
  </si>
  <si>
    <t>Mail :</t>
  </si>
  <si>
    <t>CP / Ville  :</t>
  </si>
  <si>
    <t>Jeudi</t>
  </si>
  <si>
    <t>Juin</t>
  </si>
  <si>
    <t>Juillet</t>
  </si>
  <si>
    <t>Août</t>
  </si>
  <si>
    <t>L'AMAP :</t>
  </si>
  <si>
    <t>St Germain   ( 17:15 - 18:15)</t>
  </si>
  <si>
    <t>Total à régler --&gt;</t>
  </si>
  <si>
    <t xml:space="preserve">Ce contrat solidaire vous engage dans l'acceptation et le respect de la "Charte des AMAP" (téléchargeable sur notre site amap-vienne.org) </t>
  </si>
  <si>
    <t>Amapien.ne :</t>
  </si>
  <si>
    <t>Identité 1 :</t>
  </si>
  <si>
    <t>Identité 2 :</t>
  </si>
  <si>
    <t>Validation de l'AMAP du bon règlement de la cotisation</t>
  </si>
  <si>
    <t>L'Amapien.ne :</t>
  </si>
  <si>
    <t xml:space="preserve">Fait en 3 exemplaires à Vienne, le  </t>
  </si>
  <si>
    <t>Nbre de chèques souhaité :</t>
  </si>
  <si>
    <t xml:space="preserve">   Faites</t>
  </si>
  <si>
    <t>chèques de</t>
  </si>
  <si>
    <t xml:space="preserve">   Faites  1  dernier chèque de</t>
  </si>
  <si>
    <t>Nelly &amp; Manu COULLET</t>
  </si>
  <si>
    <r>
      <t xml:space="preserve">2425 route des Valaises - </t>
    </r>
    <r>
      <rPr>
        <b/>
        <sz val="11"/>
        <color theme="1"/>
        <rFont val="Calibri"/>
        <family val="2"/>
        <scheme val="minor"/>
      </rPr>
      <t>38440 Villeneuve-de-Marc</t>
    </r>
  </si>
  <si>
    <r>
      <rPr>
        <b/>
        <u/>
        <sz val="11"/>
        <color theme="1"/>
        <rFont val="Calibri"/>
        <family val="2"/>
        <scheme val="minor"/>
      </rPr>
      <t xml:space="preserve">Référente  </t>
    </r>
    <r>
      <rPr>
        <sz val="11"/>
        <color theme="1"/>
        <rFont val="Calibri"/>
        <family val="2"/>
        <scheme val="minor"/>
      </rPr>
      <t xml:space="preserve">: </t>
    </r>
  </si>
  <si>
    <t>quinzaine</t>
  </si>
  <si>
    <t>mensuelle</t>
  </si>
  <si>
    <t>CONTRAT CHEVRE</t>
  </si>
  <si>
    <t>Version du 29/05/2018</t>
  </si>
  <si>
    <r>
      <rPr>
        <u/>
        <sz val="11"/>
        <color theme="1"/>
        <rFont val="Calibri"/>
        <family val="2"/>
        <scheme val="minor"/>
      </rPr>
      <t>Ordre des chèques</t>
    </r>
    <r>
      <rPr>
        <sz val="11"/>
        <color theme="1"/>
        <rFont val="Calibri"/>
        <family val="2"/>
        <scheme val="minor"/>
      </rPr>
      <t xml:space="preserve"> : </t>
    </r>
    <r>
      <rPr>
        <b/>
        <sz val="11"/>
        <color theme="1"/>
        <rFont val="Calibri"/>
        <family val="2"/>
        <scheme val="minor"/>
      </rPr>
      <t>Nelly COULLET</t>
    </r>
  </si>
  <si>
    <t>06 83 35 01 63 - 06 62 79 05 37</t>
  </si>
  <si>
    <t>Odile Tenet</t>
  </si>
  <si>
    <t>( odile.tenet@orange.fr)</t>
  </si>
  <si>
    <t>Panier
« gourmand »</t>
  </si>
  <si>
    <t>Panier
« Fraicheur »</t>
  </si>
  <si>
    <t>Panier 
« tradition »</t>
  </si>
  <si>
    <t>Faisselle 6x100 g (DLC mini 15 jours)</t>
  </si>
  <si>
    <t>Odette (frais – mi sec – sec)</t>
  </si>
  <si>
    <t>Bûche ou pyramide cendrée (selon dispo)</t>
  </si>
  <si>
    <t>Brique</t>
  </si>
  <si>
    <t>P'tit biquet enrobé</t>
  </si>
  <si>
    <t>Composition / Prix</t>
  </si>
  <si>
    <t>Les "Paniers de la Ferme"</t>
  </si>
  <si>
    <t xml:space="preserve">
" Saveurs
Italienes"</t>
  </si>
  <si>
    <t>" Saveurs  Poivrées "</t>
  </si>
  <si>
    <t>3 Options de contrat :</t>
  </si>
  <si>
    <t xml:space="preserve"> intégrante et indissociable)</t>
  </si>
  <si>
    <t>&lt;--</t>
  </si>
  <si>
    <r>
      <t xml:space="preserve">(téléchargez, </t>
    </r>
    <r>
      <rPr>
        <b/>
        <u/>
        <sz val="8"/>
        <color theme="1"/>
        <rFont val="Calibri"/>
        <family val="2"/>
        <scheme val="minor"/>
      </rPr>
      <t>choisissez votre</t>
    </r>
  </si>
  <si>
    <r>
      <rPr>
        <b/>
        <u/>
        <sz val="8"/>
        <color theme="1"/>
        <rFont val="Calibri"/>
        <family val="2"/>
        <scheme val="minor"/>
      </rPr>
      <t>formule</t>
    </r>
    <r>
      <rPr>
        <sz val="8"/>
        <color theme="1"/>
        <rFont val="Calibri"/>
        <family val="2"/>
        <scheme val="minor"/>
      </rPr>
      <t xml:space="preserve">, remplissez et </t>
    </r>
  </si>
  <si>
    <r>
      <t>remettez avec ce contrat l'</t>
    </r>
    <r>
      <rPr>
        <b/>
        <u/>
        <sz val="8"/>
        <color theme="1"/>
        <rFont val="Calibri"/>
        <family val="2"/>
        <scheme val="minor"/>
      </rPr>
      <t>annexe</t>
    </r>
  </si>
  <si>
    <r>
      <t xml:space="preserve"> </t>
    </r>
    <r>
      <rPr>
        <b/>
        <u/>
        <sz val="8"/>
        <color theme="1"/>
        <rFont val="Calibri"/>
        <family val="2"/>
        <scheme val="minor"/>
      </rPr>
      <t>au contrat</t>
    </r>
    <r>
      <rPr>
        <sz val="8"/>
        <color theme="1"/>
        <rFont val="Calibri"/>
        <family val="2"/>
        <scheme val="minor"/>
      </rPr>
      <t xml:space="preserve"> chèvre qui en fait partie</t>
    </r>
  </si>
  <si>
    <r>
      <t xml:space="preserve">1°) panier </t>
    </r>
    <r>
      <rPr>
        <b/>
        <sz val="9"/>
        <rFont val="Calibri"/>
        <family val="2"/>
        <scheme val="minor"/>
      </rPr>
      <t>selon la production</t>
    </r>
  </si>
  <si>
    <r>
      <t>2°) les "</t>
    </r>
    <r>
      <rPr>
        <b/>
        <sz val="9"/>
        <rFont val="Calibri"/>
        <family val="2"/>
        <scheme val="minor"/>
      </rPr>
      <t>paniers de la ferme</t>
    </r>
    <r>
      <rPr>
        <sz val="9"/>
        <rFont val="Calibri"/>
        <family val="2"/>
        <scheme val="minor"/>
      </rPr>
      <t>"</t>
    </r>
  </si>
  <si>
    <r>
      <t xml:space="preserve">3°) paniers </t>
    </r>
    <r>
      <rPr>
        <b/>
        <sz val="9"/>
        <rFont val="Calibri"/>
        <family val="2"/>
        <scheme val="minor"/>
      </rPr>
      <t>composés par vous</t>
    </r>
  </si>
  <si>
    <t>Annexe au</t>
  </si>
  <si>
    <t>Composition des paniers</t>
  </si>
  <si>
    <t>Contrat Chèvres</t>
  </si>
  <si>
    <t>Identité :</t>
  </si>
  <si>
    <t>Odile Tenet ( odile.tenet@orange.fr)</t>
  </si>
  <si>
    <r>
      <t xml:space="preserve">Indiquez dans les cases vertes les </t>
    </r>
    <r>
      <rPr>
        <b/>
        <u/>
        <sz val="12"/>
        <color rgb="FFFF0000"/>
        <rFont val="Arial"/>
        <family val="2"/>
      </rPr>
      <t>quantités</t>
    </r>
    <r>
      <rPr>
        <b/>
        <sz val="12"/>
        <color rgb="FFFF0000"/>
        <rFont val="Arial"/>
        <family val="2"/>
      </rPr>
      <t xml:space="preserve"> </t>
    </r>
    <r>
      <rPr>
        <sz val="12"/>
        <color rgb="FFFF0000"/>
        <rFont val="Arial"/>
        <family val="2"/>
      </rPr>
      <t>désirées pour chaque produit et chaque distribution.</t>
    </r>
  </si>
  <si>
    <t>Gourmand</t>
  </si>
  <si>
    <t>Fraîcheur</t>
  </si>
  <si>
    <t>Tradition</t>
  </si>
  <si>
    <t>Saveurs Italiennes</t>
  </si>
  <si>
    <t>Saveurs Poivrées</t>
  </si>
  <si>
    <t>Faisselle</t>
  </si>
  <si>
    <t>L'Odette</t>
  </si>
  <si>
    <t>Fromages cendrés</t>
  </si>
  <si>
    <t>P'tit biquet
Enrobé</t>
  </si>
  <si>
    <t>x 4</t>
  </si>
  <si>
    <t>x 6</t>
  </si>
  <si>
    <t>Frais</t>
  </si>
  <si>
    <t>Mi-sec</t>
  </si>
  <si>
    <t>Sec</t>
  </si>
  <si>
    <t>Bûche</t>
  </si>
  <si>
    <t>Pyramide</t>
  </si>
  <si>
    <t>Italien</t>
  </si>
  <si>
    <t>Poivre</t>
  </si>
  <si>
    <t>4x100g</t>
  </si>
  <si>
    <t>6x100g</t>
  </si>
  <si>
    <t>140g</t>
  </si>
  <si>
    <t>100g</t>
  </si>
  <si>
    <t>70g</t>
  </si>
  <si>
    <t>250g</t>
  </si>
  <si>
    <t>(voir composition sur contrat)</t>
  </si>
  <si>
    <t>total panier</t>
  </si>
  <si>
    <t>Total contrat</t>
  </si>
  <si>
    <t xml:space="preserve">Fait en 3 exemplaires à Vienne, le : </t>
  </si>
  <si>
    <t>L'Amap :</t>
  </si>
  <si>
    <r>
      <rPr>
        <b/>
        <u/>
        <sz val="14"/>
        <color theme="1"/>
        <rFont val="Calibri"/>
        <family val="2"/>
        <scheme val="minor"/>
      </rPr>
      <t>Référente</t>
    </r>
    <r>
      <rPr>
        <b/>
        <sz val="14"/>
        <color theme="1"/>
        <rFont val="Calibri"/>
        <family val="2"/>
        <scheme val="minor"/>
      </rPr>
      <t xml:space="preserve">  </t>
    </r>
    <r>
      <rPr>
        <sz val="14"/>
        <color theme="1"/>
        <rFont val="Calibri"/>
        <family val="2"/>
        <scheme val="minor"/>
      </rPr>
      <t xml:space="preserve">: </t>
    </r>
  </si>
  <si>
    <t>Montant  mensuel des paniers</t>
  </si>
  <si>
    <t>Les montants du tableau ci-dessous se rempliront automatiquement en complétant l'annexe (voir l'onglet en bas à gauche de cette feuille !)</t>
  </si>
  <si>
    <t>Précisez le mois de remise souhaité au dos du chèque</t>
  </si>
  <si>
    <r>
      <rPr>
        <b/>
        <u/>
        <sz val="10"/>
        <color rgb="FFFF0000"/>
        <rFont val="Arial"/>
        <family val="2"/>
      </rPr>
      <t xml:space="preserve">Option 1 </t>
    </r>
    <r>
      <rPr>
        <b/>
        <sz val="10"/>
        <rFont val="Arial"/>
        <family val="2"/>
      </rPr>
      <t>:        Paniers selon la production</t>
    </r>
  </si>
  <si>
    <r>
      <rPr>
        <b/>
        <u/>
        <sz val="10"/>
        <color rgb="FFFF0000"/>
        <rFont val="Arial"/>
        <family val="2"/>
      </rPr>
      <t>Option 2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:                             "Les Paniers de la Ferme"</t>
    </r>
  </si>
  <si>
    <r>
      <rPr>
        <b/>
        <u/>
        <sz val="10"/>
        <color rgb="FFFF0000"/>
        <rFont val="Arial"/>
        <family val="2"/>
      </rPr>
      <t>Option 3</t>
    </r>
    <r>
      <rPr>
        <b/>
        <sz val="10"/>
        <rFont val="Arial"/>
        <family val="2"/>
      </rPr>
      <t xml:space="preserve">  :  Paniers composés selon votre choix</t>
    </r>
  </si>
  <si>
    <t>NB : outre les faisselles, nos fromages peuvent avoir un poids (donné ici de manière indicative) qui varie en fonction de leur affinage</t>
  </si>
  <si>
    <t>ferme@lesbiquettesdesvalaises.fr</t>
  </si>
  <si>
    <t>Saison 2018 / 2019</t>
  </si>
  <si>
    <t>Essai 3 semaines</t>
  </si>
  <si>
    <t>Sept.2018</t>
  </si>
  <si>
    <t>Oct.</t>
  </si>
  <si>
    <t>Nov.</t>
  </si>
  <si>
    <t>Déc.</t>
  </si>
  <si>
    <t>Janv.</t>
  </si>
  <si>
    <t>Févr.</t>
  </si>
  <si>
    <t>Mars</t>
  </si>
  <si>
    <t>Avril</t>
  </si>
  <si>
    <t>Mai</t>
  </si>
  <si>
    <t>Sept.2019</t>
  </si>
  <si>
    <t>Mercr.</t>
  </si>
  <si>
    <t>Mercr</t>
  </si>
  <si>
    <r>
      <rPr>
        <b/>
        <u/>
        <sz val="9"/>
        <color theme="1"/>
        <rFont val="Calibri"/>
        <family val="2"/>
        <scheme val="minor"/>
      </rPr>
      <t>Attention</t>
    </r>
    <r>
      <rPr>
        <b/>
        <sz val="9"/>
        <color theme="1"/>
        <rFont val="Calibri"/>
        <family val="2"/>
        <scheme val="minor"/>
      </rPr>
      <t xml:space="preserve"> : maximum 9 chèques </t>
    </r>
    <r>
      <rPr>
        <sz val="9"/>
        <color theme="1"/>
        <rFont val="Calibri"/>
        <family val="2"/>
        <scheme val="minor"/>
      </rPr>
      <t>/ encaissement en début de période</t>
    </r>
  </si>
  <si>
    <t>Version du 12/06/2018</t>
  </si>
  <si>
    <r>
      <t xml:space="preserve">(attention à la nouvelle </t>
    </r>
    <r>
      <rPr>
        <b/>
        <i/>
        <sz val="8"/>
        <color rgb="FFFF0000"/>
        <rFont val="Calibri"/>
        <family val="2"/>
        <scheme val="minor"/>
      </rPr>
      <t>Année Amapienne</t>
    </r>
    <r>
      <rPr>
        <i/>
        <sz val="8"/>
        <color rgb="FFFF0000"/>
        <rFont val="Calibri"/>
        <family val="2"/>
        <scheme val="minor"/>
      </rPr>
      <t xml:space="preserve"> ! Les contrats 2018/2019 vont du 01/10/2018  au </t>
    </r>
    <r>
      <rPr>
        <b/>
        <i/>
        <sz val="8"/>
        <color rgb="FFFF0000"/>
        <rFont val="Calibri"/>
        <family val="2"/>
        <scheme val="minor"/>
      </rPr>
      <t>30/09/2019</t>
    </r>
    <r>
      <rPr>
        <i/>
        <sz val="8"/>
        <color rgb="FFFF0000"/>
        <rFont val="Calibri"/>
        <family val="2"/>
        <scheme val="minor"/>
      </rPr>
      <t xml:space="preserve"> ! )</t>
    </r>
  </si>
  <si>
    <t>Les 6 et 20 sept.2018 sont couverts par le contrat précédent (sauf si nouveau contrat sur 13 mois)</t>
  </si>
  <si>
    <t>Saison</t>
  </si>
  <si>
    <t>(barrer à la main les éventuels jours annulés - max. 8 par saison, 2 pour contrat 3 mois*, 4 pour contrat 6 mois*)</t>
  </si>
  <si>
    <t>Paysan.ne en Amap :</t>
  </si>
  <si>
    <t>Le/La Paysan.ne en Amap :</t>
  </si>
  <si>
    <t>3 prem.mois*</t>
  </si>
  <si>
    <t>6 dern.mois*</t>
  </si>
  <si>
    <t>Le/La  Paysan.ne en Amap :</t>
  </si>
  <si>
    <t>_____________________________________________________________.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</si>
</sst>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dd/mm/yy;@"/>
    <numFmt numFmtId="166" formatCode="ddd\ d\ mmm\ yy"/>
    <numFmt numFmtId="167" formatCode="#,##0.00\ [$€-40C];[Red]\-#,##0.00\ [$€-40C]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i/>
      <sz val="7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Arial"/>
      <family val="2"/>
    </font>
    <font>
      <b/>
      <u/>
      <sz val="24"/>
      <color theme="1"/>
      <name val="Calibri"/>
      <family val="2"/>
      <scheme val="minor"/>
    </font>
    <font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7"/>
      <color rgb="FFFF0000"/>
      <name val="Arial"/>
      <family val="2"/>
    </font>
    <font>
      <sz val="7"/>
      <name val="Arial"/>
      <family val="2"/>
    </font>
    <font>
      <b/>
      <u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6"/>
      <name val="Arial"/>
      <family val="2"/>
    </font>
    <font>
      <b/>
      <u/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2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5" xfId="0" applyFont="1" applyBorder="1"/>
    <xf numFmtId="0" fontId="0" fillId="0" borderId="5" xfId="0" applyBorder="1"/>
    <xf numFmtId="0" fontId="2" fillId="0" borderId="5" xfId="0" applyFont="1" applyBorder="1"/>
    <xf numFmtId="0" fontId="4" fillId="0" borderId="0" xfId="0" applyFont="1" applyBorder="1"/>
    <xf numFmtId="0" fontId="2" fillId="0" borderId="0" xfId="0" applyFont="1" applyBorder="1"/>
    <xf numFmtId="0" fontId="0" fillId="0" borderId="0" xfId="0" quotePrefix="1" applyBorder="1"/>
    <xf numFmtId="0" fontId="4" fillId="0" borderId="0" xfId="0" applyFont="1" applyFill="1" applyBorder="1"/>
    <xf numFmtId="0" fontId="5" fillId="0" borderId="0" xfId="0" applyFont="1"/>
    <xf numFmtId="0" fontId="7" fillId="0" borderId="0" xfId="0" applyFont="1"/>
    <xf numFmtId="0" fontId="7" fillId="0" borderId="0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Border="1" applyAlignment="1"/>
    <xf numFmtId="0" fontId="0" fillId="0" borderId="5" xfId="0" quotePrefix="1" applyBorder="1"/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4" borderId="2" xfId="0" applyFill="1" applyBorder="1" applyProtection="1">
      <protection locked="0"/>
    </xf>
    <xf numFmtId="0" fontId="0" fillId="0" borderId="7" xfId="0" applyBorder="1" applyAlignment="1" applyProtection="1"/>
    <xf numFmtId="0" fontId="0" fillId="0" borderId="4" xfId="0" applyBorder="1" applyAlignment="1" applyProtection="1">
      <alignment horizontal="center"/>
    </xf>
    <xf numFmtId="0" fontId="0" fillId="0" borderId="4" xfId="0" applyBorder="1" applyProtection="1"/>
    <xf numFmtId="0" fontId="0" fillId="0" borderId="9" xfId="0" applyBorder="1" applyProtection="1"/>
    <xf numFmtId="0" fontId="0" fillId="0" borderId="21" xfId="0" applyBorder="1" applyAlignment="1" applyProtection="1"/>
    <xf numFmtId="0" fontId="0" fillId="0" borderId="22" xfId="0" applyBorder="1" applyAlignment="1" applyProtection="1">
      <alignment horizontal="center"/>
    </xf>
    <xf numFmtId="0" fontId="0" fillId="0" borderId="22" xfId="0" applyBorder="1" applyProtection="1"/>
    <xf numFmtId="0" fontId="0" fillId="0" borderId="18" xfId="0" applyBorder="1" applyProtection="1"/>
    <xf numFmtId="0" fontId="0" fillId="3" borderId="0" xfId="0" applyFill="1" applyBorder="1" applyAlignment="1"/>
    <xf numFmtId="0" fontId="14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Fill="1" applyBorder="1"/>
    <xf numFmtId="0" fontId="0" fillId="0" borderId="0" xfId="0" applyFill="1"/>
    <xf numFmtId="0" fontId="7" fillId="0" borderId="0" xfId="0" applyFont="1" applyFill="1" applyBorder="1"/>
    <xf numFmtId="0" fontId="9" fillId="0" borderId="0" xfId="0" applyFont="1" applyFill="1" applyAlignment="1">
      <alignment horizontal="right"/>
    </xf>
    <xf numFmtId="44" fontId="0" fillId="0" borderId="0" xfId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15" fillId="0" borderId="5" xfId="0" applyFont="1" applyBorder="1"/>
    <xf numFmtId="0" fontId="20" fillId="0" borderId="0" xfId="0" applyFont="1" applyAlignment="1"/>
    <xf numFmtId="0" fontId="7" fillId="0" borderId="0" xfId="0" applyFont="1" applyAlignment="1"/>
    <xf numFmtId="0" fontId="11" fillId="0" borderId="0" xfId="0" applyFont="1" applyFill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27" fillId="0" borderId="0" xfId="0" applyFont="1" applyBorder="1" applyAlignment="1"/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Border="1" applyProtection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Alignment="1">
      <alignment horizontal="left"/>
    </xf>
    <xf numFmtId="165" fontId="28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textRotation="90" wrapText="1"/>
    </xf>
    <xf numFmtId="0" fontId="31" fillId="0" borderId="17" xfId="0" applyFont="1" applyFill="1" applyBorder="1" applyAlignment="1">
      <alignment horizontal="center" vertical="center" textRotation="90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17" xfId="0" applyFont="1" applyBorder="1" applyAlignment="1">
      <alignment horizontal="center" vertical="center" textRotation="90" wrapText="1"/>
    </xf>
    <xf numFmtId="0" fontId="31" fillId="0" borderId="17" xfId="0" applyFont="1" applyBorder="1" applyAlignment="1">
      <alignment horizontal="center" vertical="center" textRotation="90"/>
    </xf>
    <xf numFmtId="0" fontId="31" fillId="0" borderId="37" xfId="0" applyFont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center" textRotation="90" wrapText="1"/>
    </xf>
    <xf numFmtId="166" fontId="33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0" fillId="0" borderId="47" xfId="0" applyNumberFormat="1" applyFill="1" applyBorder="1" applyAlignment="1">
      <alignment horizontal="center" vertical="center"/>
    </xf>
    <xf numFmtId="167" fontId="0" fillId="0" borderId="48" xfId="0" applyNumberFormat="1" applyFill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7" fontId="0" fillId="0" borderId="49" xfId="0" applyNumberFormat="1" applyBorder="1" applyAlignment="1">
      <alignment horizontal="center" vertical="center"/>
    </xf>
    <xf numFmtId="167" fontId="0" fillId="0" borderId="48" xfId="0" applyNumberFormat="1" applyBorder="1" applyAlignment="1">
      <alignment horizontal="center" vertical="center"/>
    </xf>
    <xf numFmtId="167" fontId="0" fillId="0" borderId="29" xfId="0" applyNumberForma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 wrapText="1"/>
    </xf>
    <xf numFmtId="165" fontId="0" fillId="0" borderId="51" xfId="0" applyNumberFormat="1" applyFont="1" applyBorder="1" applyAlignment="1">
      <alignment horizontal="center" vertical="center"/>
    </xf>
    <xf numFmtId="0" fontId="0" fillId="5" borderId="52" xfId="0" applyFill="1" applyBorder="1" applyAlignment="1" applyProtection="1">
      <alignment horizontal="center" vertical="center"/>
      <protection locked="0"/>
    </xf>
    <xf numFmtId="0" fontId="0" fillId="5" borderId="53" xfId="0" applyFill="1" applyBorder="1" applyAlignment="1" applyProtection="1">
      <alignment horizontal="center" vertical="center"/>
      <protection locked="0"/>
    </xf>
    <xf numFmtId="0" fontId="0" fillId="5" borderId="5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5" borderId="55" xfId="0" applyFill="1" applyBorder="1" applyAlignment="1" applyProtection="1">
      <alignment horizontal="center" vertical="center"/>
      <protection locked="0"/>
    </xf>
    <xf numFmtId="0" fontId="0" fillId="5" borderId="56" xfId="0" applyFill="1" applyBorder="1" applyAlignment="1" applyProtection="1">
      <alignment horizontal="center" vertical="center"/>
      <protection locked="0"/>
    </xf>
    <xf numFmtId="0" fontId="0" fillId="5" borderId="57" xfId="0" applyFill="1" applyBorder="1" applyAlignment="1" applyProtection="1">
      <alignment horizontal="center" vertical="center"/>
      <protection locked="0"/>
    </xf>
    <xf numFmtId="0" fontId="0" fillId="5" borderId="58" xfId="0" applyFill="1" applyBorder="1" applyAlignment="1" applyProtection="1">
      <alignment horizontal="center" vertical="center"/>
      <protection locked="0"/>
    </xf>
    <xf numFmtId="0" fontId="0" fillId="5" borderId="59" xfId="0" applyFill="1" applyBorder="1" applyAlignment="1" applyProtection="1">
      <alignment horizontal="center" vertical="center"/>
      <protection locked="0"/>
    </xf>
    <xf numFmtId="0" fontId="0" fillId="5" borderId="60" xfId="0" applyFill="1" applyBorder="1" applyAlignment="1" applyProtection="1">
      <alignment horizontal="center" vertical="center"/>
      <protection locked="0"/>
    </xf>
    <xf numFmtId="165" fontId="0" fillId="0" borderId="61" xfId="0" applyNumberFormat="1" applyFont="1" applyBorder="1" applyAlignment="1">
      <alignment horizontal="center" vertical="center"/>
    </xf>
    <xf numFmtId="0" fontId="0" fillId="5" borderId="62" xfId="0" applyFill="1" applyBorder="1" applyAlignment="1" applyProtection="1">
      <alignment horizontal="center" vertical="center"/>
      <protection locked="0"/>
    </xf>
    <xf numFmtId="0" fontId="0" fillId="5" borderId="63" xfId="0" applyFill="1" applyBorder="1" applyAlignment="1" applyProtection="1">
      <alignment horizontal="center" vertical="center"/>
      <protection locked="0"/>
    </xf>
    <xf numFmtId="0" fontId="0" fillId="5" borderId="64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5" borderId="65" xfId="0" applyFill="1" applyBorder="1" applyAlignment="1" applyProtection="1">
      <alignment horizontal="center" vertical="center"/>
      <protection locked="0"/>
    </xf>
    <xf numFmtId="0" fontId="0" fillId="5" borderId="66" xfId="0" applyFill="1" applyBorder="1" applyAlignment="1" applyProtection="1">
      <alignment horizontal="center" vertical="center"/>
      <protection locked="0"/>
    </xf>
    <xf numFmtId="0" fontId="0" fillId="5" borderId="67" xfId="0" applyFill="1" applyBorder="1" applyAlignment="1" applyProtection="1">
      <alignment horizontal="center" vertical="center"/>
      <protection locked="0"/>
    </xf>
    <xf numFmtId="167" fontId="26" fillId="0" borderId="35" xfId="0" applyNumberFormat="1" applyFont="1" applyBorder="1" applyAlignment="1">
      <alignment horizontal="center" vertical="center"/>
    </xf>
    <xf numFmtId="167" fontId="26" fillId="0" borderId="2" xfId="0" applyNumberFormat="1" applyFont="1" applyBorder="1" applyAlignment="1">
      <alignment horizontal="center" vertical="center"/>
    </xf>
    <xf numFmtId="0" fontId="0" fillId="0" borderId="0" xfId="0" applyNumberFormat="1" applyFill="1"/>
    <xf numFmtId="0" fontId="0" fillId="0" borderId="0" xfId="0" applyNumberFormat="1" applyFill="1" applyBorder="1" applyAlignment="1"/>
    <xf numFmtId="0" fontId="34" fillId="0" borderId="0" xfId="0" applyFont="1"/>
    <xf numFmtId="0" fontId="34" fillId="0" borderId="0" xfId="0" applyFont="1" applyBorder="1" applyAlignment="1"/>
    <xf numFmtId="0" fontId="34" fillId="0" borderId="0" xfId="0" applyFont="1" applyAlignment="1">
      <alignment horizontal="right"/>
    </xf>
    <xf numFmtId="0" fontId="35" fillId="0" borderId="5" xfId="0" applyFont="1" applyBorder="1" applyAlignment="1">
      <alignment horizontal="left" vertical="center"/>
    </xf>
    <xf numFmtId="0" fontId="37" fillId="0" borderId="5" xfId="0" applyFont="1" applyBorder="1"/>
    <xf numFmtId="0" fontId="35" fillId="0" borderId="5" xfId="0" applyFont="1" applyBorder="1"/>
    <xf numFmtId="0" fontId="35" fillId="0" borderId="5" xfId="0" quotePrefix="1" applyFont="1" applyBorder="1"/>
    <xf numFmtId="0" fontId="37" fillId="0" borderId="5" xfId="0" applyFont="1" applyFill="1" applyBorder="1"/>
    <xf numFmtId="0" fontId="36" fillId="0" borderId="5" xfId="0" applyFont="1" applyBorder="1"/>
    <xf numFmtId="0" fontId="38" fillId="0" borderId="5" xfId="0" applyFont="1" applyBorder="1"/>
    <xf numFmtId="0" fontId="39" fillId="0" borderId="5" xfId="0" applyFont="1" applyBorder="1"/>
    <xf numFmtId="0" fontId="35" fillId="0" borderId="0" xfId="0" applyFont="1" applyFill="1" applyBorder="1" applyAlignment="1"/>
    <xf numFmtId="0" fontId="35" fillId="0" borderId="0" xfId="0" applyNumberFormat="1" applyFont="1" applyFill="1" applyBorder="1" applyAlignment="1"/>
    <xf numFmtId="167" fontId="0" fillId="0" borderId="41" xfId="0" applyNumberFormat="1" applyFont="1" applyBorder="1" applyAlignment="1">
      <alignment horizontal="center" vertical="center" textRotation="90"/>
    </xf>
    <xf numFmtId="167" fontId="0" fillId="0" borderId="42" xfId="0" applyNumberFormat="1" applyFont="1" applyBorder="1" applyAlignment="1">
      <alignment horizontal="center" vertical="center" textRotation="90"/>
    </xf>
    <xf numFmtId="167" fontId="0" fillId="0" borderId="43" xfId="0" applyNumberFormat="1" applyFont="1" applyBorder="1" applyAlignment="1">
      <alignment horizontal="center" vertical="center" textRotation="90"/>
    </xf>
    <xf numFmtId="167" fontId="0" fillId="0" borderId="0" xfId="0" applyNumberFormat="1" applyFont="1" applyFill="1" applyBorder="1" applyAlignment="1">
      <alignment horizontal="center" vertical="center"/>
    </xf>
    <xf numFmtId="167" fontId="0" fillId="0" borderId="44" xfId="0" applyNumberFormat="1" applyFont="1" applyFill="1" applyBorder="1" applyAlignment="1">
      <alignment horizontal="center" vertical="center" textRotation="90"/>
    </xf>
    <xf numFmtId="167" fontId="0" fillId="0" borderId="45" xfId="0" applyNumberFormat="1" applyFont="1" applyFill="1" applyBorder="1" applyAlignment="1">
      <alignment horizontal="center" vertical="center" textRotation="90"/>
    </xf>
    <xf numFmtId="167" fontId="0" fillId="0" borderId="46" xfId="0" applyNumberFormat="1" applyFont="1" applyFill="1" applyBorder="1" applyAlignment="1">
      <alignment horizontal="center" vertical="center" textRotation="90"/>
    </xf>
    <xf numFmtId="0" fontId="2" fillId="0" borderId="0" xfId="0" applyFont="1" applyProtection="1"/>
    <xf numFmtId="0" fontId="0" fillId="0" borderId="0" xfId="0" applyProtection="1"/>
    <xf numFmtId="0" fontId="13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9" fillId="0" borderId="0" xfId="0" applyFont="1" applyAlignment="1" applyProtection="1">
      <alignment horizontal="right"/>
    </xf>
    <xf numFmtId="0" fontId="17" fillId="0" borderId="0" xfId="0" applyFont="1" applyProtection="1"/>
    <xf numFmtId="0" fontId="23" fillId="0" borderId="0" xfId="0" applyFont="1" applyAlignment="1" applyProtection="1">
      <alignment vertical="center"/>
    </xf>
    <xf numFmtId="0" fontId="19" fillId="0" borderId="0" xfId="0" applyFont="1" applyAlignment="1" applyProtection="1"/>
    <xf numFmtId="0" fontId="22" fillId="0" borderId="28" xfId="0" applyFont="1" applyBorder="1" applyAlignment="1" applyProtection="1"/>
    <xf numFmtId="0" fontId="22" fillId="0" borderId="4" xfId="0" applyFont="1" applyBorder="1" applyAlignment="1" applyProtection="1"/>
    <xf numFmtId="0" fontId="2" fillId="0" borderId="4" xfId="0" applyFont="1" applyBorder="1" applyProtection="1"/>
    <xf numFmtId="0" fontId="19" fillId="0" borderId="28" xfId="0" applyFont="1" applyBorder="1" applyAlignment="1" applyProtection="1"/>
    <xf numFmtId="0" fontId="19" fillId="0" borderId="4" xfId="0" applyFont="1" applyBorder="1" applyAlignment="1" applyProtection="1"/>
    <xf numFmtId="0" fontId="24" fillId="0" borderId="0" xfId="0" applyFont="1" applyAlignment="1" applyProtection="1"/>
    <xf numFmtId="0" fontId="11" fillId="0" borderId="0" xfId="0" applyFont="1" applyAlignment="1" applyProtection="1"/>
    <xf numFmtId="0" fontId="11" fillId="0" borderId="0" xfId="0" applyFont="1" applyProtection="1"/>
    <xf numFmtId="0" fontId="7" fillId="0" borderId="0" xfId="0" applyFont="1" applyFill="1" applyBorder="1" applyProtection="1"/>
    <xf numFmtId="0" fontId="11" fillId="0" borderId="0" xfId="0" applyFont="1" applyAlignment="1" applyProtection="1">
      <alignment vertical="center"/>
    </xf>
    <xf numFmtId="164" fontId="0" fillId="0" borderId="0" xfId="1" applyNumberFormat="1" applyFont="1" applyFill="1" applyBorder="1" applyAlignment="1" applyProtection="1">
      <alignment horizontal="center"/>
    </xf>
    <xf numFmtId="0" fontId="41" fillId="0" borderId="0" xfId="0" applyFont="1" applyAlignment="1" applyProtection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8" fillId="0" borderId="0" xfId="0" applyFont="1" applyFill="1" applyBorder="1" applyProtection="1"/>
    <xf numFmtId="0" fontId="0" fillId="0" borderId="0" xfId="0" applyFill="1" applyBorder="1" applyProtection="1"/>
    <xf numFmtId="0" fontId="3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/>
    <xf numFmtId="0" fontId="35" fillId="0" borderId="8" xfId="0" applyFont="1" applyFill="1" applyBorder="1" applyProtection="1"/>
    <xf numFmtId="0" fontId="35" fillId="0" borderId="19" xfId="0" applyFont="1" applyFill="1" applyBorder="1" applyProtection="1"/>
    <xf numFmtId="0" fontId="35" fillId="0" borderId="6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5" fillId="0" borderId="6" xfId="0" applyFont="1" applyFill="1" applyBorder="1" applyProtection="1"/>
    <xf numFmtId="0" fontId="0" fillId="0" borderId="0" xfId="0" applyFont="1" applyFill="1" applyBorder="1" applyAlignment="1" applyProtection="1">
      <alignment horizontal="left"/>
    </xf>
    <xf numFmtId="0" fontId="0" fillId="0" borderId="32" xfId="0" applyFill="1" applyBorder="1" applyProtection="1"/>
    <xf numFmtId="0" fontId="0" fillId="0" borderId="33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33" xfId="0" applyFill="1" applyBorder="1" applyProtection="1"/>
    <xf numFmtId="0" fontId="0" fillId="0" borderId="32" xfId="0" applyBorder="1" applyProtection="1"/>
    <xf numFmtId="0" fontId="0" fillId="0" borderId="33" xfId="0" applyNumberFormat="1" applyFill="1" applyBorder="1" applyProtection="1"/>
    <xf numFmtId="0" fontId="0" fillId="0" borderId="33" xfId="0" applyBorder="1" applyProtection="1"/>
    <xf numFmtId="0" fontId="0" fillId="0" borderId="24" xfId="0" applyNumberFormat="1" applyBorder="1" applyProtection="1"/>
    <xf numFmtId="0" fontId="0" fillId="0" borderId="0" xfId="0" applyNumberFormat="1" applyProtection="1"/>
    <xf numFmtId="0" fontId="14" fillId="0" borderId="23" xfId="0" applyFont="1" applyBorder="1" applyAlignment="1" applyProtection="1"/>
    <xf numFmtId="0" fontId="14" fillId="0" borderId="25" xfId="0" applyFont="1" applyBorder="1" applyAlignment="1" applyProtection="1"/>
    <xf numFmtId="0" fontId="0" fillId="0" borderId="25" xfId="0" applyBorder="1" applyProtection="1"/>
    <xf numFmtId="0" fontId="0" fillId="0" borderId="25" xfId="0" applyFill="1" applyBorder="1" applyProtection="1"/>
    <xf numFmtId="0" fontId="0" fillId="0" borderId="24" xfId="0" applyBorder="1" applyProtection="1"/>
    <xf numFmtId="49" fontId="7" fillId="0" borderId="0" xfId="0" applyNumberFormat="1" applyFont="1" applyBorder="1" applyAlignment="1">
      <alignment horizontal="left"/>
    </xf>
    <xf numFmtId="0" fontId="12" fillId="2" borderId="1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right"/>
    </xf>
    <xf numFmtId="0" fontId="12" fillId="2" borderId="36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39" fillId="0" borderId="0" xfId="0" applyFont="1" applyBorder="1"/>
    <xf numFmtId="0" fontId="0" fillId="0" borderId="0" xfId="0" applyFill="1" applyBorder="1" applyAlignment="1" applyProtection="1">
      <alignment horizontal="left" vertical="center"/>
    </xf>
    <xf numFmtId="0" fontId="37" fillId="0" borderId="0" xfId="0" applyFont="1" applyFill="1" applyBorder="1"/>
    <xf numFmtId="20" fontId="0" fillId="0" borderId="0" xfId="0" applyNumberFormat="1"/>
    <xf numFmtId="0" fontId="6" fillId="0" borderId="15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/>
    </xf>
    <xf numFmtId="165" fontId="45" fillId="0" borderId="61" xfId="0" applyNumberFormat="1" applyFont="1" applyBorder="1" applyAlignment="1">
      <alignment horizontal="center" vertical="center"/>
    </xf>
    <xf numFmtId="0" fontId="17" fillId="0" borderId="0" xfId="0" applyFont="1" applyFill="1" applyBorder="1" applyAlignment="1" applyProtection="1"/>
    <xf numFmtId="0" fontId="46" fillId="0" borderId="5" xfId="0" applyFont="1" applyBorder="1"/>
    <xf numFmtId="0" fontId="35" fillId="0" borderId="8" xfId="0" applyFont="1" applyBorder="1"/>
    <xf numFmtId="0" fontId="0" fillId="0" borderId="8" xfId="0" applyBorder="1"/>
    <xf numFmtId="0" fontId="0" fillId="0" borderId="19" xfId="0" applyBorder="1"/>
    <xf numFmtId="0" fontId="0" fillId="0" borderId="6" xfId="0" applyBorder="1"/>
    <xf numFmtId="0" fontId="8" fillId="0" borderId="19" xfId="0" applyFont="1" applyBorder="1"/>
    <xf numFmtId="0" fontId="0" fillId="0" borderId="32" xfId="0" applyBorder="1"/>
    <xf numFmtId="0" fontId="0" fillId="0" borderId="33" xfId="0" applyBorder="1"/>
    <xf numFmtId="0" fontId="0" fillId="0" borderId="23" xfId="0" applyBorder="1"/>
    <xf numFmtId="0" fontId="0" fillId="0" borderId="25" xfId="0" applyBorder="1"/>
    <xf numFmtId="0" fontId="0" fillId="0" borderId="24" xfId="0" applyBorder="1"/>
    <xf numFmtId="44" fontId="7" fillId="0" borderId="26" xfId="1" applyFont="1" applyFill="1" applyBorder="1" applyAlignment="1" applyProtection="1">
      <alignment horizontal="center"/>
    </xf>
    <xf numFmtId="44" fontId="7" fillId="0" borderId="27" xfId="1" applyFont="1" applyFill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4" fontId="0" fillId="2" borderId="23" xfId="1" applyFont="1" applyFill="1" applyBorder="1" applyAlignment="1" applyProtection="1">
      <alignment horizontal="center"/>
    </xf>
    <xf numFmtId="44" fontId="0" fillId="2" borderId="24" xfId="1" applyFont="1" applyFill="1" applyBorder="1" applyAlignment="1" applyProtection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0" fillId="4" borderId="32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44" fontId="0" fillId="0" borderId="9" xfId="1" applyFont="1" applyFill="1" applyBorder="1" applyAlignment="1" applyProtection="1">
      <alignment horizontal="center"/>
    </xf>
    <xf numFmtId="44" fontId="0" fillId="0" borderId="1" xfId="1" applyFont="1" applyFill="1" applyBorder="1" applyAlignment="1" applyProtection="1">
      <alignment horizontal="center"/>
    </xf>
    <xf numFmtId="44" fontId="0" fillId="0" borderId="16" xfId="1" applyFont="1" applyFill="1" applyBorder="1" applyAlignment="1" applyProtection="1">
      <alignment horizontal="center"/>
    </xf>
    <xf numFmtId="44" fontId="0" fillId="0" borderId="18" xfId="1" applyFont="1" applyBorder="1" applyAlignment="1" applyProtection="1">
      <alignment horizontal="center"/>
    </xf>
    <xf numFmtId="44" fontId="0" fillId="0" borderId="11" xfId="1" applyFont="1" applyBorder="1" applyAlignment="1" applyProtection="1">
      <alignment horizontal="center"/>
    </xf>
    <xf numFmtId="44" fontId="0" fillId="0" borderId="17" xfId="1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 wrapText="1"/>
    </xf>
    <xf numFmtId="44" fontId="22" fillId="0" borderId="1" xfId="1" applyFont="1" applyBorder="1" applyAlignment="1" applyProtection="1">
      <alignment horizontal="center"/>
    </xf>
    <xf numFmtId="44" fontId="21" fillId="0" borderId="1" xfId="1" applyFont="1" applyBorder="1" applyAlignment="1" applyProtection="1">
      <alignment horizontal="left"/>
    </xf>
    <xf numFmtId="0" fontId="12" fillId="2" borderId="11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49" fontId="7" fillId="4" borderId="4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3" borderId="15" xfId="0" applyFont="1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horizontal="center"/>
    </xf>
    <xf numFmtId="0" fontId="42" fillId="0" borderId="5" xfId="0" applyFont="1" applyBorder="1" applyAlignment="1" applyProtection="1">
      <alignment horizontal="center"/>
    </xf>
    <xf numFmtId="0" fontId="42" fillId="0" borderId="0" xfId="0" applyFont="1" applyAlignment="1" applyProtection="1">
      <alignment horizontal="center"/>
    </xf>
    <xf numFmtId="0" fontId="21" fillId="0" borderId="1" xfId="0" applyFont="1" applyBorder="1" applyAlignment="1" applyProtection="1">
      <alignment horizontal="center" wrapText="1"/>
    </xf>
    <xf numFmtId="0" fontId="6" fillId="3" borderId="36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  <xf numFmtId="0" fontId="5" fillId="0" borderId="24" xfId="0" applyFont="1" applyBorder="1" applyAlignment="1" applyProtection="1">
      <alignment horizontal="center" wrapText="1"/>
    </xf>
    <xf numFmtId="0" fontId="12" fillId="2" borderId="1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40" fillId="0" borderId="0" xfId="0" applyFont="1" applyAlignment="1" applyProtection="1">
      <alignment horizont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/>
      <protection locked="0"/>
    </xf>
    <xf numFmtId="0" fontId="35" fillId="0" borderId="8" xfId="0" applyFont="1" applyFill="1" applyBorder="1" applyAlignment="1" applyProtection="1">
      <alignment horizontal="left"/>
    </xf>
    <xf numFmtId="0" fontId="35" fillId="0" borderId="19" xfId="0" applyFont="1" applyFill="1" applyBorder="1" applyAlignment="1" applyProtection="1">
      <alignment horizontal="left"/>
    </xf>
    <xf numFmtId="0" fontId="35" fillId="0" borderId="6" xfId="0" applyFont="1" applyFill="1" applyBorder="1" applyAlignment="1" applyProtection="1">
      <alignment horizontal="left"/>
    </xf>
    <xf numFmtId="0" fontId="14" fillId="0" borderId="23" xfId="0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166" fontId="33" fillId="0" borderId="38" xfId="0" applyNumberFormat="1" applyFont="1" applyBorder="1" applyAlignment="1">
      <alignment horizontal="center" vertical="center"/>
    </xf>
    <xf numFmtId="166" fontId="33" fillId="0" borderId="39" xfId="0" applyNumberFormat="1" applyFont="1" applyBorder="1" applyAlignment="1">
      <alignment horizontal="center" vertical="center"/>
    </xf>
    <xf numFmtId="166" fontId="33" fillId="0" borderId="40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textRotation="90"/>
    </xf>
    <xf numFmtId="0" fontId="31" fillId="0" borderId="1" xfId="0" applyFont="1" applyFill="1" applyBorder="1" applyAlignment="1">
      <alignment horizontal="center" vertical="center" textRotation="90"/>
    </xf>
    <xf numFmtId="0" fontId="31" fillId="0" borderId="16" xfId="0" applyFont="1" applyFill="1" applyBorder="1" applyAlignment="1">
      <alignment horizontal="center" vertical="center" textRotation="9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65942</xdr:colOff>
      <xdr:row>48</xdr:row>
      <xdr:rowOff>51288</xdr:rowOff>
    </xdr:from>
    <xdr:to>
      <xdr:col>14</xdr:col>
      <xdr:colOff>218266</xdr:colOff>
      <xdr:row>52</xdr:row>
      <xdr:rowOff>74735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8418634"/>
          <a:ext cx="775112" cy="785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45</xdr:row>
      <xdr:rowOff>47625</xdr:rowOff>
    </xdr:from>
    <xdr:to>
      <xdr:col>15</xdr:col>
      <xdr:colOff>3587</xdr:colOff>
      <xdr:row>48</xdr:row>
      <xdr:rowOff>128222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1972925"/>
          <a:ext cx="775112" cy="78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X58"/>
  <sheetViews>
    <sheetView showGridLines="0" showRowColHeaders="0" tabSelected="1" showRuler="0" view="pageLayout" zoomScale="160" zoomScaleNormal="100" zoomScalePageLayoutView="160" workbookViewId="0">
      <selection activeCell="F42" sqref="F42:I42"/>
    </sheetView>
  </sheetViews>
  <sheetFormatPr baseColWidth="10" defaultRowHeight="15" x14ac:dyDescent="0.25"/>
  <cols>
    <col min="1" max="1" width="7.140625" customWidth="1"/>
    <col min="2" max="2" width="6.5703125" customWidth="1"/>
    <col min="3" max="3" width="5.7109375" customWidth="1"/>
    <col min="4" max="4" width="2.42578125" customWidth="1"/>
    <col min="5" max="5" width="2.7109375" customWidth="1"/>
    <col min="6" max="6" width="2.85546875" customWidth="1"/>
    <col min="7" max="7" width="5.7109375" customWidth="1"/>
    <col min="8" max="10" width="2.85546875" customWidth="1"/>
    <col min="11" max="11" width="5.7109375" customWidth="1"/>
    <col min="12" max="12" width="3.140625" customWidth="1"/>
    <col min="13" max="14" width="2.85546875" customWidth="1"/>
    <col min="15" max="15" width="5.7109375" customWidth="1"/>
    <col min="16" max="16" width="3.140625" customWidth="1"/>
    <col min="17" max="18" width="2.85546875" customWidth="1"/>
    <col min="19" max="19" width="5.7109375" customWidth="1"/>
    <col min="20" max="20" width="3.85546875" customWidth="1"/>
    <col min="21" max="22" width="2.85546875" customWidth="1"/>
    <col min="23" max="24" width="6.28515625" customWidth="1"/>
  </cols>
  <sheetData>
    <row r="1" spans="1:24" ht="28.5" x14ac:dyDescent="0.45">
      <c r="A1" s="13" t="s">
        <v>103</v>
      </c>
      <c r="X1" s="14" t="s">
        <v>31</v>
      </c>
    </row>
    <row r="6" spans="1:24" ht="14.25" customHeight="1" x14ac:dyDescent="0.25">
      <c r="A6" s="3" t="s">
        <v>16</v>
      </c>
      <c r="B6" s="6"/>
      <c r="O6" s="3" t="s">
        <v>123</v>
      </c>
      <c r="P6" s="6"/>
      <c r="Q6" s="6"/>
      <c r="R6" s="6"/>
    </row>
    <row r="7" spans="1:24" ht="15" customHeight="1" x14ac:dyDescent="0.25">
      <c r="A7" s="4" t="s">
        <v>17</v>
      </c>
      <c r="B7" s="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O7" s="5" t="s">
        <v>26</v>
      </c>
      <c r="P7" s="6"/>
      <c r="Q7" s="6"/>
      <c r="R7" s="6"/>
    </row>
    <row r="8" spans="1:24" ht="15" customHeight="1" x14ac:dyDescent="0.25">
      <c r="A8" s="4" t="s">
        <v>18</v>
      </c>
      <c r="B8" s="1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O8" s="40" t="s">
        <v>27</v>
      </c>
      <c r="P8" s="6"/>
      <c r="Q8" s="6"/>
      <c r="R8" s="6"/>
    </row>
    <row r="9" spans="1:24" ht="15" customHeight="1" x14ac:dyDescent="0.25">
      <c r="A9" s="4" t="s">
        <v>4</v>
      </c>
      <c r="B9" s="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O9" s="4" t="s">
        <v>34</v>
      </c>
      <c r="P9" s="7"/>
      <c r="Q9" s="7"/>
      <c r="R9" s="7"/>
    </row>
    <row r="10" spans="1:24" ht="15" customHeight="1" x14ac:dyDescent="0.25">
      <c r="A10" s="4" t="s">
        <v>7</v>
      </c>
      <c r="B10" s="1"/>
      <c r="C10" s="272"/>
      <c r="D10" s="272"/>
      <c r="E10" s="272"/>
      <c r="F10" s="160"/>
      <c r="G10" s="272"/>
      <c r="H10" s="272"/>
      <c r="I10" s="272"/>
      <c r="J10" s="272"/>
      <c r="K10" s="272"/>
      <c r="L10" s="272"/>
      <c r="M10" s="272"/>
      <c r="O10" s="17" t="s">
        <v>102</v>
      </c>
      <c r="P10" s="1"/>
      <c r="Q10" s="1"/>
      <c r="R10" s="1"/>
    </row>
    <row r="11" spans="1:24" ht="15" customHeight="1" x14ac:dyDescent="0.25">
      <c r="A11" s="4" t="s">
        <v>5</v>
      </c>
      <c r="B11" s="1"/>
      <c r="C11" s="273"/>
      <c r="D11" s="273"/>
      <c r="E11" s="273"/>
      <c r="F11" s="195"/>
      <c r="G11" s="273"/>
      <c r="H11" s="273"/>
      <c r="I11" s="273"/>
      <c r="J11" s="195"/>
      <c r="K11" s="273"/>
      <c r="L11" s="273"/>
      <c r="M11" s="273"/>
      <c r="O11" s="4" t="s">
        <v>28</v>
      </c>
      <c r="P11" s="2"/>
      <c r="Q11" s="38"/>
      <c r="R11" s="38" t="s">
        <v>35</v>
      </c>
      <c r="S11" s="34"/>
      <c r="T11" s="34"/>
      <c r="U11" s="34"/>
      <c r="V11" s="34"/>
      <c r="W11" s="34"/>
      <c r="X11" s="34"/>
    </row>
    <row r="12" spans="1:24" ht="15" customHeight="1" x14ac:dyDescent="0.25">
      <c r="A12" s="4" t="s">
        <v>6</v>
      </c>
      <c r="B12" s="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O12" s="4"/>
      <c r="Q12" s="34"/>
      <c r="R12" s="34"/>
      <c r="S12" s="34"/>
      <c r="T12" s="34"/>
      <c r="U12" s="34"/>
      <c r="V12" s="34"/>
      <c r="W12" s="34"/>
      <c r="X12" s="39" t="s">
        <v>36</v>
      </c>
    </row>
    <row r="13" spans="1:24" ht="6" customHeight="1" thickBot="1" x14ac:dyDescent="0.3">
      <c r="A13" s="1"/>
      <c r="B13" s="1"/>
      <c r="C13" s="1"/>
      <c r="D13" s="1"/>
      <c r="E13" s="1"/>
      <c r="G13" s="9"/>
      <c r="H13" s="9"/>
      <c r="I13" s="9"/>
      <c r="L13" s="1"/>
      <c r="O13" s="8"/>
    </row>
    <row r="14" spans="1:24" ht="15" customHeight="1" thickBot="1" x14ac:dyDescent="0.3">
      <c r="A14" s="2" t="s">
        <v>0</v>
      </c>
      <c r="B14" s="2"/>
      <c r="F14" s="20"/>
      <c r="G14" t="s">
        <v>121</v>
      </c>
      <c r="J14" s="20"/>
      <c r="K14" t="s">
        <v>125</v>
      </c>
      <c r="N14" s="20"/>
      <c r="O14" t="s">
        <v>126</v>
      </c>
      <c r="R14" s="20"/>
      <c r="S14" t="s">
        <v>104</v>
      </c>
    </row>
    <row r="15" spans="1:24" ht="15" customHeight="1" thickBot="1" x14ac:dyDescent="0.3">
      <c r="A15" s="2" t="s">
        <v>1</v>
      </c>
      <c r="B15" s="2"/>
      <c r="E15" s="19"/>
      <c r="F15" s="20"/>
      <c r="G15" t="s">
        <v>29</v>
      </c>
      <c r="J15" s="20"/>
      <c r="K15" t="s">
        <v>30</v>
      </c>
      <c r="L15" s="1"/>
      <c r="N15" s="18"/>
    </row>
    <row r="16" spans="1:24" ht="15" customHeight="1" thickBot="1" x14ac:dyDescent="0.3">
      <c r="A16" s="2" t="s">
        <v>2</v>
      </c>
      <c r="B16" s="2"/>
      <c r="F16" s="20"/>
      <c r="G16" t="s">
        <v>13</v>
      </c>
      <c r="L16" s="1"/>
      <c r="M16" s="1"/>
      <c r="N16" s="20"/>
      <c r="O16" t="s">
        <v>3</v>
      </c>
      <c r="W16" s="283" t="s">
        <v>95</v>
      </c>
      <c r="X16" s="284"/>
    </row>
    <row r="17" spans="1:24" ht="19.5" customHeight="1" thickBot="1" x14ac:dyDescent="0.3">
      <c r="A17" s="141" t="s">
        <v>96</v>
      </c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55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285"/>
      <c r="X17" s="286"/>
    </row>
    <row r="18" spans="1:24" s="11" customFormat="1" ht="11.25" customHeight="1" thickBot="1" x14ac:dyDescent="0.25">
      <c r="A18" s="239" t="s">
        <v>105</v>
      </c>
      <c r="B18" s="240"/>
      <c r="C18" s="204" t="s">
        <v>8</v>
      </c>
      <c r="D18" s="205">
        <v>6</v>
      </c>
      <c r="E18" s="274">
        <f>'Annexe Chèvre'!X20</f>
        <v>0</v>
      </c>
      <c r="F18" s="275"/>
      <c r="G18" s="198" t="s">
        <v>8</v>
      </c>
      <c r="H18" s="196">
        <v>13</v>
      </c>
      <c r="I18" s="287"/>
      <c r="J18" s="288"/>
      <c r="K18" s="204" t="s">
        <v>8</v>
      </c>
      <c r="L18" s="205">
        <v>20</v>
      </c>
      <c r="M18" s="274">
        <f>'Annexe Chèvre'!X21</f>
        <v>0</v>
      </c>
      <c r="N18" s="275"/>
      <c r="O18" s="198" t="s">
        <v>8</v>
      </c>
      <c r="P18" s="196">
        <v>27</v>
      </c>
      <c r="Q18" s="287"/>
      <c r="R18" s="288"/>
      <c r="S18" s="204"/>
      <c r="T18" s="205"/>
      <c r="U18" s="274"/>
      <c r="V18" s="275"/>
      <c r="W18" s="229">
        <f>M18+E18</f>
        <v>0</v>
      </c>
      <c r="X18" s="230"/>
    </row>
    <row r="19" spans="1:24" s="11" customFormat="1" ht="11.25" customHeight="1" thickBot="1" x14ac:dyDescent="0.25">
      <c r="A19" s="276" t="s">
        <v>106</v>
      </c>
      <c r="B19" s="277"/>
      <c r="C19" s="203" t="s">
        <v>8</v>
      </c>
      <c r="D19" s="202">
        <v>4</v>
      </c>
      <c r="E19" s="242">
        <f>'Annexe Chèvre'!X22</f>
        <v>0</v>
      </c>
      <c r="F19" s="243"/>
      <c r="G19" s="199" t="s">
        <v>8</v>
      </c>
      <c r="H19" s="197">
        <v>11</v>
      </c>
      <c r="I19" s="249"/>
      <c r="J19" s="250"/>
      <c r="K19" s="203" t="s">
        <v>8</v>
      </c>
      <c r="L19" s="202">
        <v>18</v>
      </c>
      <c r="M19" s="242">
        <f>'Annexe Chèvre'!X23</f>
        <v>0</v>
      </c>
      <c r="N19" s="243"/>
      <c r="O19" s="199" t="s">
        <v>8</v>
      </c>
      <c r="P19" s="197">
        <v>25</v>
      </c>
      <c r="Q19" s="249"/>
      <c r="R19" s="250"/>
      <c r="S19" s="214" t="s">
        <v>115</v>
      </c>
      <c r="T19" s="215">
        <v>31</v>
      </c>
      <c r="U19" s="242">
        <f>'Annexe Chèvre'!X24</f>
        <v>0</v>
      </c>
      <c r="V19" s="243"/>
      <c r="W19" s="229">
        <f>M19+E19+U19</f>
        <v>0</v>
      </c>
      <c r="X19" s="230"/>
    </row>
    <row r="20" spans="1:24" s="11" customFormat="1" ht="11.25" customHeight="1" thickBot="1" x14ac:dyDescent="0.25">
      <c r="A20" s="276" t="s">
        <v>107</v>
      </c>
      <c r="B20" s="277"/>
      <c r="C20" s="199" t="s">
        <v>8</v>
      </c>
      <c r="D20" s="197">
        <v>1</v>
      </c>
      <c r="E20" s="249"/>
      <c r="F20" s="250"/>
      <c r="G20" s="199" t="s">
        <v>8</v>
      </c>
      <c r="H20" s="197">
        <v>8</v>
      </c>
      <c r="I20" s="249"/>
      <c r="J20" s="250"/>
      <c r="K20" s="203" t="s">
        <v>8</v>
      </c>
      <c r="L20" s="202">
        <v>15</v>
      </c>
      <c r="M20" s="242">
        <f>'Annexe Chèvre'!X25</f>
        <v>0</v>
      </c>
      <c r="N20" s="243"/>
      <c r="O20" s="199" t="s">
        <v>8</v>
      </c>
      <c r="P20" s="197">
        <v>22</v>
      </c>
      <c r="Q20" s="249"/>
      <c r="R20" s="250"/>
      <c r="S20" s="203" t="s">
        <v>8</v>
      </c>
      <c r="T20" s="202">
        <v>29</v>
      </c>
      <c r="U20" s="242">
        <f>'Annexe Chèvre'!X26</f>
        <v>0</v>
      </c>
      <c r="V20" s="243"/>
      <c r="W20" s="229">
        <f>M20+E20+U20</f>
        <v>0</v>
      </c>
      <c r="X20" s="230"/>
    </row>
    <row r="21" spans="1:24" s="11" customFormat="1" ht="11.25" customHeight="1" thickBot="1" x14ac:dyDescent="0.25">
      <c r="A21" s="276" t="s">
        <v>108</v>
      </c>
      <c r="B21" s="277"/>
      <c r="C21" s="199" t="s">
        <v>8</v>
      </c>
      <c r="D21" s="197">
        <v>6</v>
      </c>
      <c r="E21" s="249"/>
      <c r="F21" s="250"/>
      <c r="G21" s="199" t="s">
        <v>8</v>
      </c>
      <c r="H21" s="197">
        <v>13</v>
      </c>
      <c r="I21" s="249"/>
      <c r="J21" s="250"/>
      <c r="K21" s="199" t="s">
        <v>8</v>
      </c>
      <c r="L21" s="197">
        <v>20</v>
      </c>
      <c r="M21" s="249"/>
      <c r="N21" s="250"/>
      <c r="O21" s="199" t="s">
        <v>8</v>
      </c>
      <c r="P21" s="197">
        <v>27</v>
      </c>
      <c r="Q21" s="249"/>
      <c r="R21" s="250"/>
      <c r="S21" s="203"/>
      <c r="T21" s="202"/>
      <c r="U21" s="242"/>
      <c r="V21" s="243"/>
      <c r="W21" s="229">
        <f t="shared" ref="W21:W30" si="0">M21+E21</f>
        <v>0</v>
      </c>
      <c r="X21" s="230"/>
    </row>
    <row r="22" spans="1:24" s="11" customFormat="1" ht="11.25" customHeight="1" thickBot="1" x14ac:dyDescent="0.25">
      <c r="A22" s="276" t="s">
        <v>109</v>
      </c>
      <c r="B22" s="277"/>
      <c r="C22" s="199" t="s">
        <v>8</v>
      </c>
      <c r="D22" s="197">
        <v>3</v>
      </c>
      <c r="E22" s="249"/>
      <c r="F22" s="250"/>
      <c r="G22" s="199" t="s">
        <v>8</v>
      </c>
      <c r="H22" s="197">
        <v>10</v>
      </c>
      <c r="I22" s="249"/>
      <c r="J22" s="250"/>
      <c r="K22" s="199" t="s">
        <v>8</v>
      </c>
      <c r="L22" s="197">
        <v>17</v>
      </c>
      <c r="M22" s="249"/>
      <c r="N22" s="250"/>
      <c r="O22" s="199" t="s">
        <v>8</v>
      </c>
      <c r="P22" s="197">
        <v>24</v>
      </c>
      <c r="Q22" s="249"/>
      <c r="R22" s="250"/>
      <c r="S22" s="199" t="s">
        <v>8</v>
      </c>
      <c r="T22" s="197">
        <v>31</v>
      </c>
      <c r="U22" s="249"/>
      <c r="V22" s="250"/>
      <c r="W22" s="229">
        <f t="shared" si="0"/>
        <v>0</v>
      </c>
      <c r="X22" s="230"/>
    </row>
    <row r="23" spans="1:24" s="11" customFormat="1" ht="11.25" customHeight="1" thickBot="1" x14ac:dyDescent="0.25">
      <c r="A23" s="276" t="s">
        <v>110</v>
      </c>
      <c r="B23" s="277"/>
      <c r="C23" s="199" t="s">
        <v>8</v>
      </c>
      <c r="D23" s="197">
        <v>7</v>
      </c>
      <c r="E23" s="249"/>
      <c r="F23" s="250"/>
      <c r="G23" s="199" t="s">
        <v>8</v>
      </c>
      <c r="H23" s="197">
        <v>14</v>
      </c>
      <c r="I23" s="249"/>
      <c r="J23" s="250"/>
      <c r="K23" s="199" t="s">
        <v>8</v>
      </c>
      <c r="L23" s="197">
        <v>21</v>
      </c>
      <c r="M23" s="249"/>
      <c r="N23" s="250"/>
      <c r="O23" s="199" t="s">
        <v>8</v>
      </c>
      <c r="P23" s="197">
        <v>28</v>
      </c>
      <c r="Q23" s="249"/>
      <c r="R23" s="250"/>
      <c r="S23" s="203"/>
      <c r="T23" s="202"/>
      <c r="U23" s="242"/>
      <c r="V23" s="243"/>
      <c r="W23" s="229">
        <f t="shared" si="0"/>
        <v>0</v>
      </c>
      <c r="X23" s="230"/>
    </row>
    <row r="24" spans="1:24" s="11" customFormat="1" ht="11.25" customHeight="1" thickBot="1" x14ac:dyDescent="0.25">
      <c r="A24" s="276" t="s">
        <v>111</v>
      </c>
      <c r="B24" s="277"/>
      <c r="C24" s="199" t="s">
        <v>8</v>
      </c>
      <c r="D24" s="197">
        <v>7</v>
      </c>
      <c r="E24" s="249"/>
      <c r="F24" s="250"/>
      <c r="G24" s="199" t="s">
        <v>8</v>
      </c>
      <c r="H24" s="197">
        <v>14</v>
      </c>
      <c r="I24" s="249"/>
      <c r="J24" s="250"/>
      <c r="K24" s="199" t="s">
        <v>8</v>
      </c>
      <c r="L24" s="197">
        <v>21</v>
      </c>
      <c r="M24" s="249"/>
      <c r="N24" s="250"/>
      <c r="O24" s="199" t="s">
        <v>8</v>
      </c>
      <c r="P24" s="197">
        <v>28</v>
      </c>
      <c r="Q24" s="249"/>
      <c r="R24" s="250"/>
      <c r="S24" s="203"/>
      <c r="T24" s="202"/>
      <c r="U24" s="242"/>
      <c r="V24" s="243"/>
      <c r="W24" s="229">
        <f t="shared" si="0"/>
        <v>0</v>
      </c>
      <c r="X24" s="230"/>
    </row>
    <row r="25" spans="1:24" s="11" customFormat="1" ht="11.25" customHeight="1" thickBot="1" x14ac:dyDescent="0.25">
      <c r="A25" s="276" t="s">
        <v>112</v>
      </c>
      <c r="B25" s="277"/>
      <c r="C25" s="203" t="s">
        <v>8</v>
      </c>
      <c r="D25" s="202">
        <v>4</v>
      </c>
      <c r="E25" s="242">
        <f>'Annexe Chèvre'!X27</f>
        <v>0</v>
      </c>
      <c r="F25" s="243"/>
      <c r="G25" s="199" t="s">
        <v>8</v>
      </c>
      <c r="H25" s="197">
        <v>11</v>
      </c>
      <c r="I25" s="249"/>
      <c r="J25" s="250"/>
      <c r="K25" s="203" t="s">
        <v>8</v>
      </c>
      <c r="L25" s="202">
        <v>18</v>
      </c>
      <c r="M25" s="242">
        <f>'Annexe Chèvre'!X28</f>
        <v>0</v>
      </c>
      <c r="N25" s="243"/>
      <c r="O25" s="199" t="s">
        <v>8</v>
      </c>
      <c r="P25" s="197">
        <v>25</v>
      </c>
      <c r="Q25" s="249"/>
      <c r="R25" s="250"/>
      <c r="S25" s="203"/>
      <c r="T25" s="202"/>
      <c r="U25" s="242"/>
      <c r="V25" s="243"/>
      <c r="W25" s="229">
        <f t="shared" ref="W25" si="1">M25+E25</f>
        <v>0</v>
      </c>
      <c r="X25" s="230"/>
    </row>
    <row r="26" spans="1:24" s="11" customFormat="1" ht="11.25" customHeight="1" thickBot="1" x14ac:dyDescent="0.25">
      <c r="A26" s="276" t="s">
        <v>113</v>
      </c>
      <c r="B26" s="277"/>
      <c r="C26" s="203" t="s">
        <v>8</v>
      </c>
      <c r="D26" s="202">
        <v>2</v>
      </c>
      <c r="E26" s="242">
        <f>'Annexe Chèvre'!X29</f>
        <v>0</v>
      </c>
      <c r="F26" s="243"/>
      <c r="G26" s="199" t="s">
        <v>8</v>
      </c>
      <c r="H26" s="197">
        <v>9</v>
      </c>
      <c r="I26" s="249"/>
      <c r="J26" s="250"/>
      <c r="K26" s="203" t="s">
        <v>8</v>
      </c>
      <c r="L26" s="202">
        <v>16</v>
      </c>
      <c r="M26" s="242">
        <f>'Annexe Chèvre'!X30</f>
        <v>0</v>
      </c>
      <c r="N26" s="243"/>
      <c r="O26" s="199" t="s">
        <v>8</v>
      </c>
      <c r="P26" s="197">
        <v>23</v>
      </c>
      <c r="Q26" s="249"/>
      <c r="R26" s="250"/>
      <c r="S26" s="212" t="s">
        <v>115</v>
      </c>
      <c r="T26" s="213">
        <v>29</v>
      </c>
      <c r="U26" s="242">
        <f>'Annexe Chèvre'!X31</f>
        <v>0</v>
      </c>
      <c r="V26" s="243"/>
      <c r="W26" s="229">
        <f>M26+E26+U26</f>
        <v>0</v>
      </c>
      <c r="X26" s="230"/>
    </row>
    <row r="27" spans="1:24" s="11" customFormat="1" ht="11.25" customHeight="1" thickBot="1" x14ac:dyDescent="0.25">
      <c r="A27" s="276" t="s">
        <v>9</v>
      </c>
      <c r="B27" s="277"/>
      <c r="C27" s="203" t="s">
        <v>8</v>
      </c>
      <c r="D27" s="202">
        <v>6</v>
      </c>
      <c r="E27" s="242">
        <f>'Annexe Chèvre'!X32</f>
        <v>0</v>
      </c>
      <c r="F27" s="243"/>
      <c r="G27" s="199" t="s">
        <v>8</v>
      </c>
      <c r="H27" s="197">
        <v>13</v>
      </c>
      <c r="I27" s="249"/>
      <c r="J27" s="250"/>
      <c r="K27" s="203" t="s">
        <v>8</v>
      </c>
      <c r="L27" s="202">
        <v>20</v>
      </c>
      <c r="M27" s="242">
        <f>'Annexe Chèvre'!X33</f>
        <v>0</v>
      </c>
      <c r="N27" s="243"/>
      <c r="O27" s="199" t="s">
        <v>8</v>
      </c>
      <c r="P27" s="197">
        <v>27</v>
      </c>
      <c r="Q27" s="249"/>
      <c r="R27" s="250"/>
      <c r="S27" s="203"/>
      <c r="T27" s="202"/>
      <c r="U27" s="242"/>
      <c r="V27" s="243"/>
      <c r="W27" s="229">
        <f t="shared" si="0"/>
        <v>0</v>
      </c>
      <c r="X27" s="230"/>
    </row>
    <row r="28" spans="1:24" s="11" customFormat="1" ht="11.25" customHeight="1" thickBot="1" x14ac:dyDescent="0.25">
      <c r="A28" s="276" t="s">
        <v>10</v>
      </c>
      <c r="B28" s="277"/>
      <c r="C28" s="203" t="s">
        <v>8</v>
      </c>
      <c r="D28" s="202">
        <v>4</v>
      </c>
      <c r="E28" s="242">
        <f>'Annexe Chèvre'!X34</f>
        <v>0</v>
      </c>
      <c r="F28" s="243"/>
      <c r="G28" s="199" t="s">
        <v>8</v>
      </c>
      <c r="H28" s="197">
        <v>11</v>
      </c>
      <c r="I28" s="249"/>
      <c r="J28" s="250"/>
      <c r="K28" s="203" t="s">
        <v>8</v>
      </c>
      <c r="L28" s="202">
        <v>18</v>
      </c>
      <c r="M28" s="242">
        <f>'Annexe Chèvre'!X35</f>
        <v>0</v>
      </c>
      <c r="N28" s="243"/>
      <c r="O28" s="199" t="s">
        <v>8</v>
      </c>
      <c r="P28" s="197">
        <v>25</v>
      </c>
      <c r="Q28" s="249"/>
      <c r="R28" s="250"/>
      <c r="S28" s="203"/>
      <c r="T28" s="202"/>
      <c r="U28" s="242"/>
      <c r="V28" s="243"/>
      <c r="W28" s="229">
        <f t="shared" si="0"/>
        <v>0</v>
      </c>
      <c r="X28" s="230"/>
    </row>
    <row r="29" spans="1:24" s="11" customFormat="1" ht="11.25" customHeight="1" thickBot="1" x14ac:dyDescent="0.25">
      <c r="A29" s="276" t="s">
        <v>11</v>
      </c>
      <c r="B29" s="277"/>
      <c r="C29" s="203" t="s">
        <v>8</v>
      </c>
      <c r="D29" s="202">
        <v>1</v>
      </c>
      <c r="E29" s="242">
        <f>'Annexe Chèvre'!X36</f>
        <v>0</v>
      </c>
      <c r="F29" s="243"/>
      <c r="G29" s="199" t="s">
        <v>8</v>
      </c>
      <c r="H29" s="197">
        <v>8</v>
      </c>
      <c r="I29" s="249"/>
      <c r="J29" s="250"/>
      <c r="K29" s="212" t="s">
        <v>116</v>
      </c>
      <c r="L29" s="213">
        <v>14</v>
      </c>
      <c r="M29" s="242">
        <f>'Annexe Chèvre'!X37</f>
        <v>0</v>
      </c>
      <c r="N29" s="243"/>
      <c r="O29" s="199" t="s">
        <v>8</v>
      </c>
      <c r="P29" s="197">
        <v>22</v>
      </c>
      <c r="Q29" s="249"/>
      <c r="R29" s="250"/>
      <c r="S29" s="203" t="s">
        <v>8</v>
      </c>
      <c r="T29" s="202">
        <v>29</v>
      </c>
      <c r="U29" s="242">
        <f>'Annexe Chèvre'!X38</f>
        <v>0</v>
      </c>
      <c r="V29" s="243"/>
      <c r="W29" s="229">
        <f>M29+E29+U29</f>
        <v>0</v>
      </c>
      <c r="X29" s="230"/>
    </row>
    <row r="30" spans="1:24" s="11" customFormat="1" ht="11.25" customHeight="1" thickBot="1" x14ac:dyDescent="0.25">
      <c r="A30" s="281" t="s">
        <v>114</v>
      </c>
      <c r="B30" s="282"/>
      <c r="C30" s="206" t="s">
        <v>8</v>
      </c>
      <c r="D30" s="207">
        <v>5</v>
      </c>
      <c r="E30" s="269">
        <f>'Annexe Chèvre'!X39</f>
        <v>0</v>
      </c>
      <c r="F30" s="270"/>
      <c r="G30" s="200" t="s">
        <v>8</v>
      </c>
      <c r="H30" s="201">
        <v>12</v>
      </c>
      <c r="I30" s="267"/>
      <c r="J30" s="268"/>
      <c r="K30" s="206" t="s">
        <v>8</v>
      </c>
      <c r="L30" s="207">
        <v>19</v>
      </c>
      <c r="M30" s="269">
        <f>'Annexe Chèvre'!X40</f>
        <v>0</v>
      </c>
      <c r="N30" s="270"/>
      <c r="O30" s="200" t="s">
        <v>8</v>
      </c>
      <c r="P30" s="201">
        <v>26</v>
      </c>
      <c r="Q30" s="267"/>
      <c r="R30" s="268"/>
      <c r="S30" s="206"/>
      <c r="T30" s="207"/>
      <c r="U30" s="269"/>
      <c r="V30" s="270"/>
      <c r="W30" s="229">
        <f t="shared" si="0"/>
        <v>0</v>
      </c>
      <c r="X30" s="230"/>
    </row>
    <row r="31" spans="1:24" s="11" customFormat="1" ht="12.75" customHeight="1" thickBot="1" x14ac:dyDescent="0.3">
      <c r="A31" s="11" t="s">
        <v>122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3"/>
      <c r="S31" s="140"/>
      <c r="T31" s="140"/>
      <c r="U31" s="143"/>
      <c r="V31" s="144" t="s">
        <v>14</v>
      </c>
      <c r="W31" s="244">
        <f>SUBTOTAL(9,W18:X30)</f>
        <v>0</v>
      </c>
      <c r="X31" s="245"/>
    </row>
    <row r="32" spans="1:24" ht="13.5" customHeight="1" x14ac:dyDescent="0.25">
      <c r="A32" s="217" t="s">
        <v>120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1:24" ht="12" customHeight="1" x14ac:dyDescent="0.25">
      <c r="A33" s="145" t="s">
        <v>119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ht="25.5" customHeight="1" x14ac:dyDescent="0.35">
      <c r="A34" s="146" t="s">
        <v>46</v>
      </c>
      <c r="B34" s="147"/>
      <c r="C34" s="140"/>
      <c r="D34" s="147"/>
      <c r="E34" s="147"/>
      <c r="F34" s="280" t="s">
        <v>37</v>
      </c>
      <c r="G34" s="280"/>
      <c r="H34" s="280" t="s">
        <v>38</v>
      </c>
      <c r="I34" s="280"/>
      <c r="J34" s="280"/>
      <c r="K34" s="264" t="s">
        <v>39</v>
      </c>
      <c r="L34" s="264"/>
      <c r="M34" s="264" t="s">
        <v>47</v>
      </c>
      <c r="N34" s="264"/>
      <c r="O34" s="264"/>
      <c r="P34" s="264" t="s">
        <v>48</v>
      </c>
      <c r="Q34" s="264"/>
      <c r="R34" s="264"/>
      <c r="S34" s="278" t="s">
        <v>49</v>
      </c>
      <c r="T34" s="279"/>
      <c r="U34" s="279"/>
      <c r="V34" s="279"/>
      <c r="W34" s="279"/>
      <c r="X34" s="279"/>
    </row>
    <row r="35" spans="1:24" ht="13.5" customHeight="1" x14ac:dyDescent="0.25">
      <c r="A35" s="148" t="s">
        <v>45</v>
      </c>
      <c r="B35" s="149"/>
      <c r="C35" s="150"/>
      <c r="D35" s="149"/>
      <c r="E35" s="149"/>
      <c r="F35" s="266">
        <v>19.600000000000001</v>
      </c>
      <c r="G35" s="266"/>
      <c r="H35" s="265">
        <v>4.9000000000000004</v>
      </c>
      <c r="I35" s="265"/>
      <c r="J35" s="265"/>
      <c r="K35" s="265">
        <v>9</v>
      </c>
      <c r="L35" s="265"/>
      <c r="M35" s="265">
        <v>5.7</v>
      </c>
      <c r="N35" s="265"/>
      <c r="O35" s="265"/>
      <c r="P35" s="265">
        <v>5.7</v>
      </c>
      <c r="Q35" s="265"/>
      <c r="R35" s="265"/>
      <c r="S35" s="147"/>
      <c r="T35" s="147"/>
      <c r="U35" s="147"/>
      <c r="V35" s="147"/>
      <c r="W35" s="147"/>
      <c r="X35" s="147"/>
    </row>
    <row r="36" spans="1:24" ht="13.5" customHeight="1" x14ac:dyDescent="0.25">
      <c r="A36" s="151" t="s">
        <v>40</v>
      </c>
      <c r="B36" s="152"/>
      <c r="C36" s="23"/>
      <c r="D36" s="152"/>
      <c r="E36" s="152"/>
      <c r="F36" s="232">
        <v>1</v>
      </c>
      <c r="G36" s="232"/>
      <c r="H36" s="232">
        <v>1</v>
      </c>
      <c r="I36" s="232"/>
      <c r="J36" s="232"/>
      <c r="K36" s="231"/>
      <c r="L36" s="231"/>
      <c r="M36" s="231"/>
      <c r="N36" s="231"/>
      <c r="O36" s="231"/>
      <c r="P36" s="231"/>
      <c r="Q36" s="231"/>
      <c r="R36" s="231"/>
      <c r="S36" s="147"/>
      <c r="T36" s="153" t="s">
        <v>56</v>
      </c>
      <c r="U36" s="147"/>
      <c r="V36" s="147"/>
      <c r="W36" s="147"/>
      <c r="X36" s="147"/>
    </row>
    <row r="37" spans="1:24" ht="13.5" customHeight="1" x14ac:dyDescent="0.25">
      <c r="A37" s="151" t="s">
        <v>41</v>
      </c>
      <c r="B37" s="152"/>
      <c r="C37" s="23"/>
      <c r="D37" s="152"/>
      <c r="E37" s="152"/>
      <c r="F37" s="232">
        <v>3</v>
      </c>
      <c r="G37" s="232"/>
      <c r="H37" s="231"/>
      <c r="I37" s="231"/>
      <c r="J37" s="231"/>
      <c r="K37" s="232">
        <v>3</v>
      </c>
      <c r="L37" s="232"/>
      <c r="M37" s="231"/>
      <c r="N37" s="231"/>
      <c r="O37" s="231"/>
      <c r="P37" s="231"/>
      <c r="Q37" s="231"/>
      <c r="R37" s="231"/>
      <c r="S37" s="159" t="s">
        <v>51</v>
      </c>
      <c r="T37" s="153" t="s">
        <v>57</v>
      </c>
      <c r="U37" s="147"/>
      <c r="V37" s="147"/>
      <c r="W37" s="147"/>
      <c r="X37" s="147"/>
    </row>
    <row r="38" spans="1:24" ht="13.5" customHeight="1" x14ac:dyDescent="0.25">
      <c r="A38" s="151" t="s">
        <v>42</v>
      </c>
      <c r="B38" s="152"/>
      <c r="C38" s="23"/>
      <c r="D38" s="152"/>
      <c r="E38" s="152"/>
      <c r="F38" s="232">
        <v>1</v>
      </c>
      <c r="G38" s="232"/>
      <c r="H38" s="231"/>
      <c r="I38" s="231"/>
      <c r="J38" s="231"/>
      <c r="K38" s="231"/>
      <c r="L38" s="231"/>
      <c r="M38" s="232">
        <v>1</v>
      </c>
      <c r="N38" s="232"/>
      <c r="O38" s="232"/>
      <c r="P38" s="232">
        <v>1</v>
      </c>
      <c r="Q38" s="232"/>
      <c r="R38" s="232"/>
      <c r="S38" s="147"/>
      <c r="T38" s="153" t="s">
        <v>58</v>
      </c>
      <c r="U38" s="147"/>
      <c r="V38" s="147"/>
      <c r="W38" s="147"/>
      <c r="X38" s="147"/>
    </row>
    <row r="39" spans="1:24" ht="13.5" customHeight="1" x14ac:dyDescent="0.25">
      <c r="A39" s="151" t="s">
        <v>43</v>
      </c>
      <c r="B39" s="152"/>
      <c r="C39" s="23"/>
      <c r="D39" s="152"/>
      <c r="E39" s="152"/>
      <c r="F39" s="232">
        <v>1</v>
      </c>
      <c r="G39" s="232"/>
      <c r="H39" s="231"/>
      <c r="I39" s="231"/>
      <c r="J39" s="231"/>
      <c r="K39" s="232">
        <v>1</v>
      </c>
      <c r="L39" s="232"/>
      <c r="M39" s="231"/>
      <c r="N39" s="231"/>
      <c r="O39" s="231"/>
      <c r="P39" s="231"/>
      <c r="Q39" s="231"/>
      <c r="R39" s="231"/>
      <c r="S39" s="147"/>
      <c r="T39" s="154" t="s">
        <v>52</v>
      </c>
      <c r="U39" s="147"/>
      <c r="V39" s="147"/>
      <c r="W39" s="147"/>
      <c r="X39" s="147"/>
    </row>
    <row r="40" spans="1:24" ht="13.5" customHeight="1" x14ac:dyDescent="0.25">
      <c r="A40" s="151" t="s">
        <v>44</v>
      </c>
      <c r="B40" s="152"/>
      <c r="C40" s="23"/>
      <c r="D40" s="152"/>
      <c r="E40" s="152"/>
      <c r="F40" s="232">
        <v>1</v>
      </c>
      <c r="G40" s="232"/>
      <c r="H40" s="231"/>
      <c r="I40" s="231"/>
      <c r="J40" s="231"/>
      <c r="K40" s="231"/>
      <c r="L40" s="231"/>
      <c r="M40" s="232">
        <v>1</v>
      </c>
      <c r="N40" s="232"/>
      <c r="O40" s="232"/>
      <c r="P40" s="232">
        <v>1</v>
      </c>
      <c r="Q40" s="232"/>
      <c r="R40" s="232"/>
      <c r="S40" s="147"/>
      <c r="T40" s="155" t="s">
        <v>53</v>
      </c>
      <c r="U40" s="147"/>
      <c r="V40" s="147"/>
      <c r="W40" s="147"/>
      <c r="X40" s="147"/>
    </row>
    <row r="41" spans="1:24" s="11" customFormat="1" ht="18.75" customHeight="1" thickBot="1" x14ac:dyDescent="0.3">
      <c r="A41" s="156" t="s">
        <v>117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3"/>
      <c r="S41" s="140"/>
      <c r="T41" s="157" t="s">
        <v>54</v>
      </c>
      <c r="U41" s="143"/>
      <c r="V41" s="144"/>
      <c r="W41" s="158"/>
      <c r="X41" s="158"/>
    </row>
    <row r="42" spans="1:24" ht="15" customHeight="1" x14ac:dyDescent="0.25">
      <c r="A42" s="233" t="s">
        <v>22</v>
      </c>
      <c r="B42" s="234"/>
      <c r="C42" s="234"/>
      <c r="D42" s="234"/>
      <c r="E42" s="235"/>
      <c r="F42" s="236">
        <v>9</v>
      </c>
      <c r="G42" s="237"/>
      <c r="H42" s="237"/>
      <c r="I42" s="238"/>
      <c r="J42" s="12"/>
      <c r="K42" s="31"/>
      <c r="L42" s="31"/>
      <c r="M42" s="31"/>
      <c r="N42" s="31"/>
      <c r="O42" s="31"/>
      <c r="P42" s="31"/>
      <c r="Q42" s="32"/>
      <c r="R42" s="1"/>
      <c r="T42" s="43" t="s">
        <v>55</v>
      </c>
      <c r="U42" s="34"/>
      <c r="V42" s="34"/>
      <c r="W42" s="34"/>
      <c r="X42" s="34"/>
    </row>
    <row r="43" spans="1:24" ht="15" customHeight="1" x14ac:dyDescent="0.25">
      <c r="A43" s="21" t="s">
        <v>23</v>
      </c>
      <c r="B43" s="22">
        <f>F42-1</f>
        <v>8</v>
      </c>
      <c r="C43" s="23" t="s">
        <v>24</v>
      </c>
      <c r="D43" s="23"/>
      <c r="E43" s="24"/>
      <c r="F43" s="258">
        <f>ROUNDDOWN(W31/F42,0)</f>
        <v>0</v>
      </c>
      <c r="G43" s="259"/>
      <c r="H43" s="259"/>
      <c r="I43" s="260"/>
      <c r="K43" t="s">
        <v>33</v>
      </c>
      <c r="L43" s="31"/>
      <c r="M43" s="31"/>
      <c r="N43" s="31"/>
      <c r="O43" s="31"/>
      <c r="P43" s="29"/>
      <c r="Q43" s="29"/>
      <c r="R43" s="1"/>
      <c r="T43" s="43" t="s">
        <v>50</v>
      </c>
      <c r="U43" s="35"/>
      <c r="V43" s="36"/>
      <c r="W43" s="37"/>
      <c r="X43" s="37"/>
    </row>
    <row r="44" spans="1:24" ht="15" customHeight="1" thickBot="1" x14ac:dyDescent="0.3">
      <c r="A44" s="25" t="s">
        <v>25</v>
      </c>
      <c r="B44" s="26"/>
      <c r="C44" s="27"/>
      <c r="D44" s="27"/>
      <c r="E44" s="28"/>
      <c r="F44" s="261">
        <f>W31-(F43*B43)</f>
        <v>0</v>
      </c>
      <c r="G44" s="262"/>
      <c r="H44" s="262"/>
      <c r="I44" s="263"/>
      <c r="K44" s="18"/>
      <c r="L44" s="1"/>
      <c r="M44" s="1"/>
      <c r="N44" s="1"/>
      <c r="O44" s="1"/>
      <c r="P44" s="1"/>
      <c r="Q44" s="1"/>
      <c r="R44" s="1"/>
      <c r="T44" s="34"/>
      <c r="U44" s="35"/>
      <c r="V44" s="36"/>
      <c r="W44" s="37"/>
      <c r="X44" s="37"/>
    </row>
    <row r="45" spans="1:24" x14ac:dyDescent="0.25">
      <c r="A45" s="41" t="s">
        <v>97</v>
      </c>
      <c r="F45" s="1"/>
      <c r="G45" s="1"/>
      <c r="N45" s="1"/>
      <c r="O45" s="1"/>
      <c r="P45" s="1"/>
      <c r="Q45" s="1"/>
      <c r="R45" s="1"/>
      <c r="T45" s="34"/>
      <c r="U45" s="34"/>
      <c r="V45" s="34"/>
      <c r="W45" s="34"/>
      <c r="X45" s="33"/>
    </row>
    <row r="46" spans="1:24" ht="4.5" customHeight="1" x14ac:dyDescent="0.2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1:24" x14ac:dyDescent="0.25">
      <c r="A47" t="s">
        <v>21</v>
      </c>
      <c r="G47" s="257"/>
      <c r="H47" s="257"/>
      <c r="I47" s="257"/>
      <c r="J47" s="257"/>
      <c r="K47" s="257"/>
      <c r="L47" s="257"/>
      <c r="M47" s="1"/>
      <c r="N47" s="1"/>
      <c r="O47" s="1"/>
      <c r="P47" s="1"/>
      <c r="R47" s="1"/>
      <c r="X47" s="30" t="s">
        <v>118</v>
      </c>
    </row>
    <row r="48" spans="1:24" ht="6" customHeight="1" thickBot="1" x14ac:dyDescent="0.3">
      <c r="K48" s="16"/>
      <c r="L48" s="16"/>
      <c r="M48" s="16"/>
      <c r="N48" s="16"/>
      <c r="O48" s="16"/>
      <c r="X48" s="211"/>
    </row>
    <row r="49" spans="1:24" x14ac:dyDescent="0.25">
      <c r="B49" s="220" t="s">
        <v>20</v>
      </c>
      <c r="C49" s="221"/>
      <c r="D49" s="221"/>
      <c r="E49" s="221"/>
      <c r="F49" s="221"/>
      <c r="G49" s="221"/>
      <c r="H49" s="222"/>
      <c r="J49" s="220" t="s">
        <v>12</v>
      </c>
      <c r="K49" s="221"/>
      <c r="L49" s="223"/>
      <c r="M49" s="223"/>
      <c r="N49" s="223"/>
      <c r="O49" s="221"/>
      <c r="P49" s="221"/>
      <c r="Q49" s="222"/>
      <c r="S49" s="220" t="s">
        <v>127</v>
      </c>
      <c r="T49" s="221"/>
      <c r="U49" s="221"/>
      <c r="V49" s="221"/>
      <c r="W49" s="221"/>
      <c r="X49" s="222"/>
    </row>
    <row r="50" spans="1:24" x14ac:dyDescent="0.25">
      <c r="B50" s="251"/>
      <c r="C50" s="252"/>
      <c r="D50" s="252"/>
      <c r="E50" s="252"/>
      <c r="F50" s="252"/>
      <c r="G50" s="252"/>
      <c r="H50" s="253"/>
      <c r="J50" s="224"/>
      <c r="K50" s="1"/>
      <c r="L50" s="1"/>
      <c r="M50" s="1"/>
      <c r="N50" s="1"/>
      <c r="O50" s="1"/>
      <c r="P50" s="1"/>
      <c r="Q50" s="225"/>
      <c r="S50" s="224"/>
      <c r="T50" s="1"/>
      <c r="U50" s="1"/>
      <c r="V50" s="1"/>
      <c r="W50" s="1"/>
      <c r="X50" s="225"/>
    </row>
    <row r="51" spans="1:24" x14ac:dyDescent="0.25">
      <c r="B51" s="251"/>
      <c r="C51" s="252"/>
      <c r="D51" s="252"/>
      <c r="E51" s="252"/>
      <c r="F51" s="252"/>
      <c r="G51" s="252"/>
      <c r="H51" s="253"/>
      <c r="J51" s="224"/>
      <c r="K51" s="1"/>
      <c r="L51" s="1"/>
      <c r="M51" s="1"/>
      <c r="N51" s="1"/>
      <c r="O51" s="1"/>
      <c r="P51" s="1"/>
      <c r="Q51" s="225"/>
      <c r="S51" s="224"/>
      <c r="T51" s="1"/>
      <c r="U51" s="1"/>
      <c r="V51" s="1"/>
      <c r="W51" s="1"/>
      <c r="X51" s="225"/>
    </row>
    <row r="52" spans="1:24" x14ac:dyDescent="0.25">
      <c r="B52" s="251"/>
      <c r="C52" s="252"/>
      <c r="D52" s="252"/>
      <c r="E52" s="252"/>
      <c r="F52" s="252"/>
      <c r="G52" s="252"/>
      <c r="H52" s="253"/>
      <c r="J52" s="224"/>
      <c r="K52" s="1"/>
      <c r="L52" s="1"/>
      <c r="M52" s="1"/>
      <c r="N52" s="1"/>
      <c r="O52" s="1"/>
      <c r="P52" s="1"/>
      <c r="Q52" s="225"/>
      <c r="S52" s="224"/>
      <c r="T52" s="1"/>
      <c r="U52" s="1"/>
      <c r="V52" s="1"/>
      <c r="W52" s="1"/>
      <c r="X52" s="225"/>
    </row>
    <row r="53" spans="1:24" ht="15.75" thickBot="1" x14ac:dyDescent="0.3">
      <c r="B53" s="254"/>
      <c r="C53" s="255"/>
      <c r="D53" s="255"/>
      <c r="E53" s="255"/>
      <c r="F53" s="255"/>
      <c r="G53" s="255"/>
      <c r="H53" s="256"/>
      <c r="J53" s="246" t="s">
        <v>19</v>
      </c>
      <c r="K53" s="247"/>
      <c r="L53" s="247"/>
      <c r="M53" s="247"/>
      <c r="N53" s="247"/>
      <c r="O53" s="247"/>
      <c r="P53" s="247"/>
      <c r="Q53" s="248"/>
      <c r="S53" s="226"/>
      <c r="T53" s="227"/>
      <c r="U53" s="227"/>
      <c r="V53" s="227"/>
      <c r="W53" s="227"/>
      <c r="X53" s="228"/>
    </row>
    <row r="54" spans="1:24" x14ac:dyDescent="0.25">
      <c r="A54" s="241" t="s">
        <v>15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</row>
    <row r="56" spans="1:24" x14ac:dyDescent="0.25">
      <c r="U56" s="10"/>
      <c r="V56" s="10"/>
    </row>
    <row r="58" spans="1:24" x14ac:dyDescent="0.25">
      <c r="X58" s="15"/>
    </row>
  </sheetData>
  <sheetProtection algorithmName="SHA-512" hashValue="Yhho87G/FTiJ3PnmQ7kiw0TwZGMWQixz/H8qy2CNQqiaIw/3Q4QQoE79DWqZ6Q3XExDNrwG1bQ97T3ZQPP62yw==" saltValue="KycFc8bp+tTM7uDkOKMdAA==" spinCount="100000" sheet="1" objects="1" scenarios="1" selectLockedCells="1"/>
  <autoFilter ref="B49">
    <filterColumn colId="0">
      <filters>
        <filter val="L'Adhérent :"/>
      </filters>
    </filterColumn>
  </autoFilter>
  <sortState ref="C61:C100">
    <sortCondition ref="C61:C100"/>
  </sortState>
  <mergeCells count="146">
    <mergeCell ref="I29:J29"/>
    <mergeCell ref="U18:V18"/>
    <mergeCell ref="U23:V23"/>
    <mergeCell ref="U24:V24"/>
    <mergeCell ref="U25:V25"/>
    <mergeCell ref="U27:V27"/>
    <mergeCell ref="Q29:R29"/>
    <mergeCell ref="Q30:R30"/>
    <mergeCell ref="U29:V29"/>
    <mergeCell ref="U26:V26"/>
    <mergeCell ref="U22:V22"/>
    <mergeCell ref="U28:V28"/>
    <mergeCell ref="U30:V30"/>
    <mergeCell ref="Q24:R24"/>
    <mergeCell ref="Q25:R25"/>
    <mergeCell ref="Q26:R26"/>
    <mergeCell ref="Q27:R27"/>
    <mergeCell ref="Q28:R28"/>
    <mergeCell ref="Q18:R18"/>
    <mergeCell ref="Q20:R20"/>
    <mergeCell ref="Q21:R21"/>
    <mergeCell ref="Q22:R22"/>
    <mergeCell ref="Q23:R23"/>
    <mergeCell ref="U21:V21"/>
    <mergeCell ref="A30:B30"/>
    <mergeCell ref="A19:B19"/>
    <mergeCell ref="W16:X17"/>
    <mergeCell ref="E18:F18"/>
    <mergeCell ref="E23:F23"/>
    <mergeCell ref="E24:F24"/>
    <mergeCell ref="E25:F25"/>
    <mergeCell ref="E26:F26"/>
    <mergeCell ref="E27:F27"/>
    <mergeCell ref="E28:F28"/>
    <mergeCell ref="E29:F29"/>
    <mergeCell ref="E30:F30"/>
    <mergeCell ref="I18:J18"/>
    <mergeCell ref="I23:J23"/>
    <mergeCell ref="I24:J2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S34:X34"/>
    <mergeCell ref="P40:R40"/>
    <mergeCell ref="P34:R34"/>
    <mergeCell ref="P35:R35"/>
    <mergeCell ref="P36:R36"/>
    <mergeCell ref="P37:R37"/>
    <mergeCell ref="P38:R38"/>
    <mergeCell ref="K34:L34"/>
    <mergeCell ref="K35:L35"/>
    <mergeCell ref="K36:L36"/>
    <mergeCell ref="K37:L37"/>
    <mergeCell ref="P39:R39"/>
    <mergeCell ref="F38:G38"/>
    <mergeCell ref="F39:G39"/>
    <mergeCell ref="F40:G40"/>
    <mergeCell ref="H34:J34"/>
    <mergeCell ref="H35:J35"/>
    <mergeCell ref="H36:J36"/>
    <mergeCell ref="H37:J37"/>
    <mergeCell ref="H38:J38"/>
    <mergeCell ref="H39:J39"/>
    <mergeCell ref="H40:J40"/>
    <mergeCell ref="F34:G34"/>
    <mergeCell ref="M22:N22"/>
    <mergeCell ref="C7:M7"/>
    <mergeCell ref="C8:M8"/>
    <mergeCell ref="C9:M9"/>
    <mergeCell ref="C10:E10"/>
    <mergeCell ref="G10:M10"/>
    <mergeCell ref="C11:E11"/>
    <mergeCell ref="G11:I11"/>
    <mergeCell ref="K11:M11"/>
    <mergeCell ref="C12:M12"/>
    <mergeCell ref="M18:N18"/>
    <mergeCell ref="M20:N20"/>
    <mergeCell ref="M21:N21"/>
    <mergeCell ref="K40:L40"/>
    <mergeCell ref="M34:O34"/>
    <mergeCell ref="M35:O35"/>
    <mergeCell ref="M36:O36"/>
    <mergeCell ref="F35:G35"/>
    <mergeCell ref="F36:G36"/>
    <mergeCell ref="F37:G37"/>
    <mergeCell ref="K38:L38"/>
    <mergeCell ref="Q19:R19"/>
    <mergeCell ref="M37:O37"/>
    <mergeCell ref="M38:O38"/>
    <mergeCell ref="I30:J30"/>
    <mergeCell ref="M23:N23"/>
    <mergeCell ref="M24:N24"/>
    <mergeCell ref="M25:N25"/>
    <mergeCell ref="M26:N26"/>
    <mergeCell ref="M27:N27"/>
    <mergeCell ref="M28:N28"/>
    <mergeCell ref="M29:N29"/>
    <mergeCell ref="M30:N30"/>
    <mergeCell ref="I25:J25"/>
    <mergeCell ref="I26:J26"/>
    <mergeCell ref="I27:J27"/>
    <mergeCell ref="I28:J28"/>
    <mergeCell ref="M39:O39"/>
    <mergeCell ref="M40:O40"/>
    <mergeCell ref="A42:E42"/>
    <mergeCell ref="F42:I42"/>
    <mergeCell ref="A18:B18"/>
    <mergeCell ref="A54:X54"/>
    <mergeCell ref="U20:V20"/>
    <mergeCell ref="W31:X31"/>
    <mergeCell ref="J53:Q53"/>
    <mergeCell ref="U19:V19"/>
    <mergeCell ref="E20:F20"/>
    <mergeCell ref="E21:F21"/>
    <mergeCell ref="I20:J20"/>
    <mergeCell ref="I21:J21"/>
    <mergeCell ref="B50:H53"/>
    <mergeCell ref="G47:L47"/>
    <mergeCell ref="E22:F22"/>
    <mergeCell ref="I22:J22"/>
    <mergeCell ref="E19:F19"/>
    <mergeCell ref="M19:N19"/>
    <mergeCell ref="I19:J19"/>
    <mergeCell ref="F43:I43"/>
    <mergeCell ref="F44:I44"/>
    <mergeCell ref="K39:L39"/>
    <mergeCell ref="W27:X27"/>
    <mergeCell ref="W28:X28"/>
    <mergeCell ref="W29:X29"/>
    <mergeCell ref="W30:X30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</mergeCells>
  <pageMargins left="0.25" right="0.25" top="0.75" bottom="0.75" header="0.3" footer="0.3"/>
  <pageSetup paperSize="9" orientation="portrait" r:id="rId1"/>
  <headerFooter>
    <oddHeader xml:space="preserve">&amp;L&amp;8En vert : zones de saisie
(passez d'une cellule à l'autre par la touche Tab !)&amp;C&amp;"-,Gras"&amp;20&amp;U&amp;G
</oddHeader>
    <oddFooter>&amp;L&amp;8
&amp;C&amp;7Association Loi 1901 créée le 28/08/2006 déclarée en Préfecture 
APE 913E - SIRET N° 500.368.840.00012 - Siège Social : Centre Social de Malissol - La Ferme - 12, av. Jean de la Fontaine - 38200 VIENNE    /   amap-vienne.org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X53"/>
  <sheetViews>
    <sheetView showGridLines="0" showRowColHeaders="0" showRuler="0" view="pageLayout" topLeftCell="A10" zoomScaleNormal="85" workbookViewId="0">
      <selection activeCell="B20" sqref="B20"/>
    </sheetView>
  </sheetViews>
  <sheetFormatPr baseColWidth="10" defaultColWidth="11.5703125" defaultRowHeight="28.35" customHeight="1" x14ac:dyDescent="0.25"/>
  <cols>
    <col min="1" max="1" width="10.85546875" style="44" customWidth="1"/>
    <col min="2" max="5" width="4.140625" style="45" customWidth="1"/>
    <col min="6" max="6" width="1.7109375" style="46" customWidth="1"/>
    <col min="7" max="11" width="5.140625" style="46" customWidth="1"/>
    <col min="12" max="12" width="1.5703125" style="46" customWidth="1"/>
    <col min="13" max="14" width="8.28515625" style="47" customWidth="1"/>
    <col min="15" max="17" width="8.28515625" style="45" customWidth="1"/>
    <col min="18" max="18" width="8.28515625" style="47" customWidth="1"/>
    <col min="19" max="22" width="8.28515625" style="45" customWidth="1"/>
    <col min="23" max="23" width="1.7109375" style="46" customWidth="1"/>
    <col min="24" max="24" width="9" style="48" customWidth="1"/>
    <col min="26" max="16384" width="11.5703125" style="45"/>
  </cols>
  <sheetData>
    <row r="1" spans="1:50" ht="20.25" customHeight="1" x14ac:dyDescent="0.25"/>
    <row r="2" spans="1:50" ht="20.25" customHeight="1" x14ac:dyDescent="0.25"/>
    <row r="3" spans="1:50" ht="28.35" customHeight="1" x14ac:dyDescent="0.55000000000000004">
      <c r="A3" s="119" t="s">
        <v>103</v>
      </c>
      <c r="V3" s="121" t="s">
        <v>59</v>
      </c>
      <c r="W3" s="49"/>
    </row>
    <row r="4" spans="1:50" ht="28.35" customHeight="1" x14ac:dyDescent="0.55000000000000004">
      <c r="A4" s="120" t="s">
        <v>60</v>
      </c>
      <c r="V4" s="121" t="s">
        <v>61</v>
      </c>
      <c r="W4" s="49"/>
    </row>
    <row r="5" spans="1:50" ht="10.5" customHeight="1" x14ac:dyDescent="0.25"/>
    <row r="6" spans="1:50" s="47" customFormat="1" ht="32.25" customHeight="1" x14ac:dyDescent="0.5">
      <c r="A6" s="127" t="s">
        <v>16</v>
      </c>
      <c r="D6" s="50"/>
      <c r="E6" s="50"/>
      <c r="F6" s="51"/>
      <c r="G6" s="52"/>
      <c r="H6" s="51"/>
      <c r="I6" s="51"/>
      <c r="P6" s="13"/>
      <c r="Q6" s="53"/>
      <c r="R6" s="218" t="s">
        <v>123</v>
      </c>
      <c r="S6" s="53"/>
      <c r="T6" s="53"/>
      <c r="U6" s="53"/>
      <c r="V6" s="53"/>
      <c r="W6" s="54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</row>
    <row r="7" spans="1:50" s="47" customFormat="1" ht="26.25" customHeight="1" x14ac:dyDescent="0.3">
      <c r="A7" s="128" t="s">
        <v>62</v>
      </c>
      <c r="C7" s="290">
        <f>Contrat!C7</f>
        <v>0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Q7" s="53"/>
      <c r="R7" s="123" t="s">
        <v>26</v>
      </c>
      <c r="S7" s="53"/>
      <c r="T7" s="53"/>
      <c r="U7" s="53"/>
      <c r="V7" s="53"/>
      <c r="W7" s="54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</row>
    <row r="8" spans="1:50" s="47" customFormat="1" ht="26.25" customHeight="1" x14ac:dyDescent="0.3">
      <c r="A8" s="128" t="s">
        <v>4</v>
      </c>
      <c r="B8" s="1"/>
      <c r="C8" s="290">
        <f>Contrat!C9</f>
        <v>0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Q8" s="53"/>
      <c r="R8" s="124" t="s">
        <v>34</v>
      </c>
      <c r="S8" s="53"/>
      <c r="T8" s="53"/>
      <c r="U8" s="53"/>
      <c r="V8" s="53"/>
      <c r="W8" s="54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</row>
    <row r="9" spans="1:50" s="47" customFormat="1" ht="26.25" customHeight="1" x14ac:dyDescent="0.3">
      <c r="A9" s="128" t="s">
        <v>7</v>
      </c>
      <c r="B9" s="1"/>
      <c r="C9" s="290">
        <f>Contrat!C10</f>
        <v>0</v>
      </c>
      <c r="D9" s="290"/>
      <c r="E9" s="290"/>
      <c r="F9" s="290"/>
      <c r="G9" s="52"/>
      <c r="H9" s="291">
        <f>Contrat!G10</f>
        <v>0</v>
      </c>
      <c r="I9" s="291"/>
      <c r="J9" s="291"/>
      <c r="K9" s="291"/>
      <c r="L9" s="291"/>
      <c r="M9" s="291"/>
      <c r="Q9" s="53"/>
      <c r="R9" s="125" t="s">
        <v>102</v>
      </c>
      <c r="S9" s="53"/>
      <c r="T9" s="53"/>
      <c r="U9" s="53"/>
      <c r="V9" s="53"/>
      <c r="W9" s="54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</row>
    <row r="10" spans="1:50" customFormat="1" ht="26.25" customHeight="1" x14ac:dyDescent="0.25">
      <c r="A10" s="128" t="s">
        <v>5</v>
      </c>
      <c r="B10" s="1"/>
      <c r="C10" s="290">
        <f>Contrat!C11</f>
        <v>0</v>
      </c>
      <c r="D10" s="290"/>
      <c r="E10" s="290"/>
      <c r="F10" s="290"/>
      <c r="G10" s="290"/>
      <c r="H10" s="161"/>
      <c r="I10" s="291">
        <f>Contrat!G11</f>
        <v>0</v>
      </c>
      <c r="J10" s="291"/>
      <c r="K10" s="291"/>
      <c r="L10" s="291"/>
      <c r="M10" s="291"/>
      <c r="N10" s="55"/>
      <c r="O10" s="55"/>
      <c r="P10" s="55"/>
      <c r="Q10" s="56"/>
      <c r="R10" s="122" t="s">
        <v>94</v>
      </c>
      <c r="S10" s="56"/>
      <c r="T10" s="45"/>
      <c r="U10" s="56"/>
      <c r="V10" s="56"/>
      <c r="W10" s="57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</row>
    <row r="11" spans="1:50" customFormat="1" ht="26.25" customHeight="1" x14ac:dyDescent="0.3">
      <c r="A11" s="129" t="s">
        <v>6</v>
      </c>
      <c r="B11" s="1"/>
      <c r="C11" s="290">
        <f>Contrat!C12</f>
        <v>0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55"/>
      <c r="O11" s="55"/>
      <c r="P11" s="55"/>
      <c r="Q11" s="56"/>
      <c r="R11" s="126" t="s">
        <v>63</v>
      </c>
      <c r="S11" s="56"/>
      <c r="T11" s="58"/>
      <c r="U11" s="56"/>
      <c r="V11" s="56"/>
      <c r="W11" s="57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1:50" customFormat="1" ht="26.25" customHeight="1" x14ac:dyDescent="0.3">
      <c r="A12" s="208"/>
      <c r="B12" s="1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55"/>
      <c r="O12" s="55"/>
      <c r="P12" s="55"/>
      <c r="Q12" s="56"/>
      <c r="R12" s="210"/>
      <c r="S12" s="56"/>
      <c r="T12" s="58"/>
      <c r="U12" s="56"/>
      <c r="V12" s="56"/>
      <c r="W12" s="57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</row>
    <row r="13" spans="1:50" ht="23.25" customHeight="1" thickBot="1" x14ac:dyDescent="0.3">
      <c r="B13" s="309" t="s">
        <v>64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59"/>
    </row>
    <row r="14" spans="1:50" s="64" customFormat="1" ht="49.5" customHeight="1" thickBot="1" x14ac:dyDescent="0.3">
      <c r="A14" s="60"/>
      <c r="B14" s="310" t="s">
        <v>98</v>
      </c>
      <c r="C14" s="311"/>
      <c r="D14" s="311"/>
      <c r="E14" s="312"/>
      <c r="F14" s="61"/>
      <c r="G14" s="319" t="s">
        <v>99</v>
      </c>
      <c r="H14" s="320"/>
      <c r="I14" s="320"/>
      <c r="J14" s="320"/>
      <c r="K14" s="321"/>
      <c r="L14" s="61"/>
      <c r="M14" s="322" t="s">
        <v>100</v>
      </c>
      <c r="N14" s="323"/>
      <c r="O14" s="323"/>
      <c r="P14" s="323"/>
      <c r="Q14" s="323"/>
      <c r="R14" s="323"/>
      <c r="S14" s="323"/>
      <c r="T14" s="323"/>
      <c r="U14" s="323"/>
      <c r="V14" s="324"/>
      <c r="W14" s="62"/>
      <c r="X14" s="63"/>
    </row>
    <row r="15" spans="1:50" s="66" customFormat="1" ht="31.5" customHeight="1" x14ac:dyDescent="0.25">
      <c r="A15" s="308"/>
      <c r="B15" s="313"/>
      <c r="C15" s="314"/>
      <c r="D15" s="314"/>
      <c r="E15" s="315"/>
      <c r="F15" s="62"/>
      <c r="G15" s="332" t="s">
        <v>65</v>
      </c>
      <c r="H15" s="333" t="s">
        <v>66</v>
      </c>
      <c r="I15" s="333" t="s">
        <v>67</v>
      </c>
      <c r="J15" s="333" t="s">
        <v>68</v>
      </c>
      <c r="K15" s="334" t="s">
        <v>69</v>
      </c>
      <c r="L15" s="62"/>
      <c r="M15" s="325" t="s">
        <v>70</v>
      </c>
      <c r="N15" s="326"/>
      <c r="O15" s="327" t="s">
        <v>71</v>
      </c>
      <c r="P15" s="328"/>
      <c r="Q15" s="329"/>
      <c r="R15" s="298" t="s">
        <v>72</v>
      </c>
      <c r="S15" s="299"/>
      <c r="T15" s="330" t="s">
        <v>43</v>
      </c>
      <c r="U15" s="298" t="s">
        <v>73</v>
      </c>
      <c r="V15" s="299"/>
      <c r="W15" s="65"/>
      <c r="X15" s="48"/>
    </row>
    <row r="16" spans="1:50" s="66" customFormat="1" ht="17.25" customHeight="1" x14ac:dyDescent="0.25">
      <c r="A16" s="308"/>
      <c r="B16" s="313"/>
      <c r="C16" s="314"/>
      <c r="D16" s="314"/>
      <c r="E16" s="315"/>
      <c r="F16" s="62"/>
      <c r="G16" s="332"/>
      <c r="H16" s="333"/>
      <c r="I16" s="333"/>
      <c r="J16" s="333"/>
      <c r="K16" s="334"/>
      <c r="L16" s="62"/>
      <c r="M16" s="67" t="s">
        <v>74</v>
      </c>
      <c r="N16" s="68" t="s">
        <v>75</v>
      </c>
      <c r="O16" s="69" t="s">
        <v>76</v>
      </c>
      <c r="P16" s="70" t="s">
        <v>77</v>
      </c>
      <c r="Q16" s="71" t="s">
        <v>78</v>
      </c>
      <c r="R16" s="72" t="s">
        <v>79</v>
      </c>
      <c r="S16" s="73" t="s">
        <v>80</v>
      </c>
      <c r="T16" s="331"/>
      <c r="U16" s="72" t="s">
        <v>81</v>
      </c>
      <c r="V16" s="71" t="s">
        <v>82</v>
      </c>
      <c r="W16" s="65"/>
      <c r="X16" s="48"/>
    </row>
    <row r="17" spans="1:25" s="66" customFormat="1" ht="45.75" customHeight="1" thickBot="1" x14ac:dyDescent="0.3">
      <c r="A17" s="308"/>
      <c r="B17" s="313"/>
      <c r="C17" s="314"/>
      <c r="D17" s="314"/>
      <c r="E17" s="315"/>
      <c r="F17" s="62"/>
      <c r="G17" s="332"/>
      <c r="H17" s="333"/>
      <c r="I17" s="333"/>
      <c r="J17" s="333"/>
      <c r="K17" s="334"/>
      <c r="L17" s="62"/>
      <c r="M17" s="74" t="s">
        <v>83</v>
      </c>
      <c r="N17" s="75" t="s">
        <v>84</v>
      </c>
      <c r="O17" s="76" t="s">
        <v>85</v>
      </c>
      <c r="P17" s="77" t="s">
        <v>86</v>
      </c>
      <c r="Q17" s="78" t="s">
        <v>87</v>
      </c>
      <c r="R17" s="76" t="s">
        <v>88</v>
      </c>
      <c r="S17" s="79" t="s">
        <v>88</v>
      </c>
      <c r="T17" s="80" t="s">
        <v>86</v>
      </c>
      <c r="U17" s="76" t="s">
        <v>86</v>
      </c>
      <c r="V17" s="78" t="s">
        <v>86</v>
      </c>
      <c r="W17" s="81"/>
      <c r="X17" s="48"/>
    </row>
    <row r="18" spans="1:25" s="66" customFormat="1" ht="15.2" customHeight="1" thickBot="1" x14ac:dyDescent="0.3">
      <c r="A18" s="308"/>
      <c r="B18" s="316"/>
      <c r="C18" s="317"/>
      <c r="D18" s="317"/>
      <c r="E18" s="318"/>
      <c r="F18" s="62"/>
      <c r="G18" s="300" t="s">
        <v>89</v>
      </c>
      <c r="H18" s="301"/>
      <c r="I18" s="301"/>
      <c r="J18" s="301"/>
      <c r="K18" s="302"/>
      <c r="L18" s="62"/>
      <c r="M18" s="303" t="s">
        <v>101</v>
      </c>
      <c r="N18" s="304"/>
      <c r="O18" s="304"/>
      <c r="P18" s="304"/>
      <c r="Q18" s="304"/>
      <c r="R18" s="304"/>
      <c r="S18" s="304"/>
      <c r="T18" s="304"/>
      <c r="U18" s="304"/>
      <c r="V18" s="305"/>
      <c r="W18" s="82"/>
      <c r="X18" s="48"/>
    </row>
    <row r="19" spans="1:25" s="47" customFormat="1" ht="39" customHeight="1" thickBot="1" x14ac:dyDescent="0.3">
      <c r="A19" s="308"/>
      <c r="B19" s="132">
        <v>5</v>
      </c>
      <c r="C19" s="133">
        <v>10</v>
      </c>
      <c r="D19" s="133">
        <v>15</v>
      </c>
      <c r="E19" s="134">
        <v>20</v>
      </c>
      <c r="F19" s="135"/>
      <c r="G19" s="136">
        <v>19.600000000000001</v>
      </c>
      <c r="H19" s="137">
        <v>4.9000000000000004</v>
      </c>
      <c r="I19" s="137">
        <v>9</v>
      </c>
      <c r="J19" s="137">
        <v>5.7</v>
      </c>
      <c r="K19" s="138">
        <v>5.7</v>
      </c>
      <c r="L19" s="83"/>
      <c r="M19" s="84">
        <v>3.9</v>
      </c>
      <c r="N19" s="85">
        <v>4.9000000000000004</v>
      </c>
      <c r="O19" s="86">
        <v>1.9</v>
      </c>
      <c r="P19" s="87">
        <v>1.9</v>
      </c>
      <c r="Q19" s="88">
        <v>1.9</v>
      </c>
      <c r="R19" s="86">
        <v>3.6</v>
      </c>
      <c r="S19" s="88">
        <v>3.6</v>
      </c>
      <c r="T19" s="89">
        <v>3.3</v>
      </c>
      <c r="U19" s="86">
        <v>2.1</v>
      </c>
      <c r="V19" s="88">
        <v>2.1</v>
      </c>
      <c r="W19" s="83"/>
      <c r="X19" s="90" t="s">
        <v>90</v>
      </c>
    </row>
    <row r="20" spans="1:25" ht="21.75" customHeight="1" x14ac:dyDescent="0.25">
      <c r="A20" s="91">
        <v>43349</v>
      </c>
      <c r="B20" s="92"/>
      <c r="C20" s="93"/>
      <c r="D20" s="93"/>
      <c r="E20" s="94"/>
      <c r="F20" s="95"/>
      <c r="G20" s="96"/>
      <c r="H20" s="97"/>
      <c r="I20" s="97"/>
      <c r="J20" s="97"/>
      <c r="K20" s="98"/>
      <c r="L20" s="95"/>
      <c r="M20" s="99"/>
      <c r="N20" s="100"/>
      <c r="O20" s="99"/>
      <c r="P20" s="101"/>
      <c r="Q20" s="100"/>
      <c r="R20" s="99"/>
      <c r="S20" s="100"/>
      <c r="T20" s="102"/>
      <c r="U20" s="103"/>
      <c r="V20" s="104"/>
      <c r="W20" s="95"/>
      <c r="X20" s="115">
        <f t="shared" ref="X20:X24" si="0">(B20*$B$19)+(C20*$C$19)+(D20*$D$19)+(E20*$E$19)+(G20*$G$19)+(H20*$H$19)+(I20*$I$19)+(J20*$J$19)+(K20*$K$19)+(M20*$M$19)+(N20*$N$19)+(O20*$O$19)+(P20*$P$19)+(Q20*$Q$19)+(R20*$R$19)+(S20*$S$19)+(T20*$T$19)+(U20*$U$19)+(V20*$V$19)</f>
        <v>0</v>
      </c>
      <c r="Y20" s="45"/>
    </row>
    <row r="21" spans="1:25" ht="21.75" customHeight="1" x14ac:dyDescent="0.25">
      <c r="A21" s="105">
        <v>43363</v>
      </c>
      <c r="B21" s="106"/>
      <c r="C21" s="107"/>
      <c r="D21" s="107"/>
      <c r="E21" s="108"/>
      <c r="F21" s="95"/>
      <c r="G21" s="109"/>
      <c r="H21" s="110"/>
      <c r="I21" s="110"/>
      <c r="J21" s="110"/>
      <c r="K21" s="111"/>
      <c r="L21" s="95"/>
      <c r="M21" s="112"/>
      <c r="N21" s="113"/>
      <c r="O21" s="112"/>
      <c r="P21" s="107"/>
      <c r="Q21" s="113"/>
      <c r="R21" s="112"/>
      <c r="S21" s="113"/>
      <c r="T21" s="114"/>
      <c r="U21" s="106"/>
      <c r="V21" s="108"/>
      <c r="W21" s="95"/>
      <c r="X21" s="115">
        <f t="shared" si="0"/>
        <v>0</v>
      </c>
      <c r="Y21" s="45"/>
    </row>
    <row r="22" spans="1:25" ht="21.75" customHeight="1" x14ac:dyDescent="0.25">
      <c r="A22" s="105">
        <v>43377</v>
      </c>
      <c r="B22" s="106"/>
      <c r="C22" s="107"/>
      <c r="D22" s="107"/>
      <c r="E22" s="108"/>
      <c r="F22" s="95"/>
      <c r="G22" s="109"/>
      <c r="H22" s="110"/>
      <c r="I22" s="110"/>
      <c r="J22" s="110"/>
      <c r="K22" s="111"/>
      <c r="L22" s="95"/>
      <c r="M22" s="112"/>
      <c r="N22" s="113"/>
      <c r="O22" s="112"/>
      <c r="P22" s="107"/>
      <c r="Q22" s="113"/>
      <c r="R22" s="112"/>
      <c r="S22" s="113"/>
      <c r="T22" s="114"/>
      <c r="U22" s="106"/>
      <c r="V22" s="108"/>
      <c r="W22" s="95"/>
      <c r="X22" s="115">
        <f t="shared" si="0"/>
        <v>0</v>
      </c>
      <c r="Y22" s="45"/>
    </row>
    <row r="23" spans="1:25" ht="21.75" customHeight="1" x14ac:dyDescent="0.25">
      <c r="A23" s="105">
        <v>43391</v>
      </c>
      <c r="B23" s="106"/>
      <c r="C23" s="107"/>
      <c r="D23" s="107"/>
      <c r="E23" s="108"/>
      <c r="F23" s="95"/>
      <c r="G23" s="109"/>
      <c r="H23" s="110"/>
      <c r="I23" s="110"/>
      <c r="J23" s="110"/>
      <c r="K23" s="111"/>
      <c r="L23" s="95"/>
      <c r="M23" s="112"/>
      <c r="N23" s="113"/>
      <c r="O23" s="112"/>
      <c r="P23" s="107"/>
      <c r="Q23" s="113"/>
      <c r="R23" s="112"/>
      <c r="S23" s="113"/>
      <c r="T23" s="114"/>
      <c r="U23" s="106"/>
      <c r="V23" s="108"/>
      <c r="W23" s="95"/>
      <c r="X23" s="115">
        <f t="shared" si="0"/>
        <v>0</v>
      </c>
      <c r="Y23" s="45"/>
    </row>
    <row r="24" spans="1:25" ht="21.75" customHeight="1" x14ac:dyDescent="0.25">
      <c r="A24" s="216">
        <v>43404</v>
      </c>
      <c r="B24" s="106"/>
      <c r="C24" s="107"/>
      <c r="D24" s="107"/>
      <c r="E24" s="108"/>
      <c r="F24" s="95"/>
      <c r="G24" s="109"/>
      <c r="H24" s="110"/>
      <c r="I24" s="110"/>
      <c r="J24" s="110"/>
      <c r="K24" s="111"/>
      <c r="L24" s="95"/>
      <c r="M24" s="112"/>
      <c r="N24" s="113"/>
      <c r="O24" s="112"/>
      <c r="P24" s="107"/>
      <c r="Q24" s="113"/>
      <c r="R24" s="112"/>
      <c r="S24" s="113"/>
      <c r="T24" s="114"/>
      <c r="U24" s="106"/>
      <c r="V24" s="108"/>
      <c r="W24" s="95"/>
      <c r="X24" s="115">
        <f t="shared" si="0"/>
        <v>0</v>
      </c>
      <c r="Y24" s="45"/>
    </row>
    <row r="25" spans="1:25" ht="21.75" customHeight="1" x14ac:dyDescent="0.25">
      <c r="A25" s="105">
        <v>43419</v>
      </c>
      <c r="B25" s="106"/>
      <c r="C25" s="107"/>
      <c r="D25" s="107"/>
      <c r="E25" s="108"/>
      <c r="F25" s="95"/>
      <c r="G25" s="109"/>
      <c r="H25" s="110"/>
      <c r="I25" s="110"/>
      <c r="J25" s="110"/>
      <c r="K25" s="111"/>
      <c r="L25" s="95"/>
      <c r="M25" s="112"/>
      <c r="N25" s="113"/>
      <c r="O25" s="112"/>
      <c r="P25" s="107"/>
      <c r="Q25" s="113"/>
      <c r="R25" s="112"/>
      <c r="S25" s="113"/>
      <c r="T25" s="114"/>
      <c r="U25" s="106"/>
      <c r="V25" s="108"/>
      <c r="W25" s="95"/>
      <c r="X25" s="115">
        <f t="shared" ref="X25:X40" si="1">(B25*$B$19)+(C25*$C$19)+(D25*$D$19)+(E25*$E$19)+(G25*$G$19)+(H25*$H$19)+(I25*$I$19)+(J25*$J$19)+(K25*$K$19)+(M25*$M$19)+(N25*$N$19)+(O25*$O$19)+(P25*$P$19)+(Q25*$Q$19)+(R25*$R$19)+(S25*$S$19)+(T25*$T$19)+(U25*$U$19)+(V25*$V$19)</f>
        <v>0</v>
      </c>
      <c r="Y25" s="45"/>
    </row>
    <row r="26" spans="1:25" ht="21.75" customHeight="1" x14ac:dyDescent="0.25">
      <c r="A26" s="105">
        <v>43433</v>
      </c>
      <c r="B26" s="106"/>
      <c r="C26" s="107"/>
      <c r="D26" s="107"/>
      <c r="E26" s="108"/>
      <c r="F26" s="95"/>
      <c r="G26" s="109"/>
      <c r="H26" s="110"/>
      <c r="I26" s="110"/>
      <c r="J26" s="110"/>
      <c r="K26" s="111"/>
      <c r="L26" s="95"/>
      <c r="M26" s="112"/>
      <c r="N26" s="113"/>
      <c r="O26" s="112"/>
      <c r="P26" s="107"/>
      <c r="Q26" s="113"/>
      <c r="R26" s="112"/>
      <c r="S26" s="113"/>
      <c r="T26" s="114"/>
      <c r="U26" s="106"/>
      <c r="V26" s="108"/>
      <c r="W26" s="95"/>
      <c r="X26" s="115">
        <f t="shared" si="1"/>
        <v>0</v>
      </c>
      <c r="Y26" s="45"/>
    </row>
    <row r="27" spans="1:25" ht="21.75" customHeight="1" x14ac:dyDescent="0.25">
      <c r="A27" s="105">
        <v>43559</v>
      </c>
      <c r="B27" s="106"/>
      <c r="C27" s="107"/>
      <c r="D27" s="107"/>
      <c r="E27" s="108"/>
      <c r="F27" s="95"/>
      <c r="G27" s="109"/>
      <c r="H27" s="110"/>
      <c r="I27" s="110"/>
      <c r="J27" s="110"/>
      <c r="K27" s="111"/>
      <c r="L27" s="95"/>
      <c r="M27" s="112"/>
      <c r="N27" s="113"/>
      <c r="O27" s="112"/>
      <c r="P27" s="107"/>
      <c r="Q27" s="113"/>
      <c r="R27" s="112"/>
      <c r="S27" s="113"/>
      <c r="T27" s="114"/>
      <c r="U27" s="106"/>
      <c r="V27" s="108"/>
      <c r="W27" s="95"/>
      <c r="X27" s="115">
        <f t="shared" si="1"/>
        <v>0</v>
      </c>
      <c r="Y27" s="45"/>
    </row>
    <row r="28" spans="1:25" ht="21.75" customHeight="1" x14ac:dyDescent="0.25">
      <c r="A28" s="105">
        <v>43573</v>
      </c>
      <c r="B28" s="106"/>
      <c r="C28" s="107"/>
      <c r="D28" s="107"/>
      <c r="E28" s="108"/>
      <c r="F28" s="95"/>
      <c r="G28" s="109"/>
      <c r="H28" s="110"/>
      <c r="I28" s="110"/>
      <c r="J28" s="110"/>
      <c r="K28" s="111"/>
      <c r="L28" s="95"/>
      <c r="M28" s="112"/>
      <c r="N28" s="113"/>
      <c r="O28" s="112"/>
      <c r="P28" s="107"/>
      <c r="Q28" s="113"/>
      <c r="R28" s="112"/>
      <c r="S28" s="113"/>
      <c r="T28" s="114"/>
      <c r="U28" s="106"/>
      <c r="V28" s="108"/>
      <c r="W28" s="95"/>
      <c r="X28" s="115">
        <f t="shared" si="1"/>
        <v>0</v>
      </c>
      <c r="Y28" s="45"/>
    </row>
    <row r="29" spans="1:25" ht="21.75" customHeight="1" x14ac:dyDescent="0.25">
      <c r="A29" s="105">
        <v>43587</v>
      </c>
      <c r="B29" s="106"/>
      <c r="C29" s="107"/>
      <c r="D29" s="107"/>
      <c r="E29" s="108"/>
      <c r="F29" s="95"/>
      <c r="G29" s="109"/>
      <c r="H29" s="110"/>
      <c r="I29" s="110"/>
      <c r="J29" s="110"/>
      <c r="K29" s="111"/>
      <c r="L29" s="95"/>
      <c r="M29" s="112"/>
      <c r="N29" s="113"/>
      <c r="O29" s="112"/>
      <c r="P29" s="107"/>
      <c r="Q29" s="113"/>
      <c r="R29" s="112"/>
      <c r="S29" s="113"/>
      <c r="T29" s="114"/>
      <c r="U29" s="106"/>
      <c r="V29" s="108"/>
      <c r="W29" s="95"/>
      <c r="X29" s="115">
        <f t="shared" si="1"/>
        <v>0</v>
      </c>
      <c r="Y29" s="45"/>
    </row>
    <row r="30" spans="1:25" ht="21.75" customHeight="1" x14ac:dyDescent="0.25">
      <c r="A30" s="105">
        <v>43601</v>
      </c>
      <c r="B30" s="106"/>
      <c r="C30" s="107"/>
      <c r="D30" s="107"/>
      <c r="E30" s="108"/>
      <c r="F30" s="95"/>
      <c r="G30" s="109"/>
      <c r="H30" s="110"/>
      <c r="I30" s="110"/>
      <c r="J30" s="110"/>
      <c r="K30" s="111"/>
      <c r="L30" s="95"/>
      <c r="M30" s="112"/>
      <c r="N30" s="113"/>
      <c r="O30" s="112"/>
      <c r="P30" s="107"/>
      <c r="Q30" s="113"/>
      <c r="R30" s="112"/>
      <c r="S30" s="113"/>
      <c r="T30" s="114"/>
      <c r="U30" s="106"/>
      <c r="V30" s="108"/>
      <c r="W30" s="95"/>
      <c r="X30" s="115">
        <f t="shared" si="1"/>
        <v>0</v>
      </c>
      <c r="Y30" s="45"/>
    </row>
    <row r="31" spans="1:25" ht="21.75" customHeight="1" x14ac:dyDescent="0.25">
      <c r="A31" s="105">
        <v>43614</v>
      </c>
      <c r="B31" s="106"/>
      <c r="C31" s="107"/>
      <c r="D31" s="107"/>
      <c r="E31" s="108"/>
      <c r="F31" s="95"/>
      <c r="G31" s="109"/>
      <c r="H31" s="110"/>
      <c r="I31" s="110"/>
      <c r="J31" s="110"/>
      <c r="K31" s="111"/>
      <c r="L31" s="95"/>
      <c r="M31" s="112"/>
      <c r="N31" s="113"/>
      <c r="O31" s="112"/>
      <c r="P31" s="107"/>
      <c r="Q31" s="113"/>
      <c r="R31" s="112"/>
      <c r="S31" s="113"/>
      <c r="T31" s="114"/>
      <c r="U31" s="106"/>
      <c r="V31" s="108"/>
      <c r="W31" s="95"/>
      <c r="X31" s="115">
        <f t="shared" si="1"/>
        <v>0</v>
      </c>
      <c r="Y31" s="45"/>
    </row>
    <row r="32" spans="1:25" ht="21.75" customHeight="1" x14ac:dyDescent="0.25">
      <c r="A32" s="105">
        <v>43622</v>
      </c>
      <c r="B32" s="106"/>
      <c r="C32" s="107"/>
      <c r="D32" s="107"/>
      <c r="E32" s="108"/>
      <c r="F32" s="95"/>
      <c r="G32" s="109"/>
      <c r="H32" s="110"/>
      <c r="I32" s="110"/>
      <c r="J32" s="110"/>
      <c r="K32" s="111"/>
      <c r="L32" s="95"/>
      <c r="M32" s="112"/>
      <c r="N32" s="113"/>
      <c r="O32" s="112"/>
      <c r="P32" s="107"/>
      <c r="Q32" s="113"/>
      <c r="R32" s="112"/>
      <c r="S32" s="113"/>
      <c r="T32" s="114"/>
      <c r="U32" s="106"/>
      <c r="V32" s="108"/>
      <c r="W32" s="95"/>
      <c r="X32" s="115">
        <f t="shared" si="1"/>
        <v>0</v>
      </c>
      <c r="Y32" s="45"/>
    </row>
    <row r="33" spans="1:50" ht="21.75" customHeight="1" x14ac:dyDescent="0.25">
      <c r="A33" s="105">
        <v>43636</v>
      </c>
      <c r="B33" s="106"/>
      <c r="C33" s="107"/>
      <c r="D33" s="107"/>
      <c r="E33" s="108"/>
      <c r="F33" s="95"/>
      <c r="G33" s="109"/>
      <c r="H33" s="110"/>
      <c r="I33" s="110"/>
      <c r="J33" s="110"/>
      <c r="K33" s="111"/>
      <c r="L33" s="95"/>
      <c r="M33" s="112"/>
      <c r="N33" s="113"/>
      <c r="O33" s="112"/>
      <c r="P33" s="107"/>
      <c r="Q33" s="113"/>
      <c r="R33" s="112"/>
      <c r="S33" s="113"/>
      <c r="T33" s="114"/>
      <c r="U33" s="106"/>
      <c r="V33" s="108"/>
      <c r="W33" s="95"/>
      <c r="X33" s="115">
        <f t="shared" si="1"/>
        <v>0</v>
      </c>
      <c r="Y33" s="45"/>
    </row>
    <row r="34" spans="1:50" ht="21.75" customHeight="1" x14ac:dyDescent="0.25">
      <c r="A34" s="105">
        <v>43650</v>
      </c>
      <c r="B34" s="106"/>
      <c r="C34" s="107"/>
      <c r="D34" s="107"/>
      <c r="E34" s="108"/>
      <c r="F34" s="95"/>
      <c r="G34" s="109"/>
      <c r="H34" s="110"/>
      <c r="I34" s="110"/>
      <c r="J34" s="110"/>
      <c r="K34" s="111"/>
      <c r="L34" s="95"/>
      <c r="M34" s="112"/>
      <c r="N34" s="113"/>
      <c r="O34" s="112"/>
      <c r="P34" s="107"/>
      <c r="Q34" s="113"/>
      <c r="R34" s="112"/>
      <c r="S34" s="113"/>
      <c r="T34" s="114"/>
      <c r="U34" s="106"/>
      <c r="V34" s="108"/>
      <c r="W34" s="95"/>
      <c r="X34" s="115">
        <f t="shared" si="1"/>
        <v>0</v>
      </c>
      <c r="Y34" s="45"/>
    </row>
    <row r="35" spans="1:50" ht="21.75" customHeight="1" x14ac:dyDescent="0.25">
      <c r="A35" s="105">
        <v>43664</v>
      </c>
      <c r="B35" s="106"/>
      <c r="C35" s="107"/>
      <c r="D35" s="107"/>
      <c r="E35" s="108"/>
      <c r="F35" s="95"/>
      <c r="G35" s="109"/>
      <c r="H35" s="110"/>
      <c r="I35" s="110"/>
      <c r="J35" s="110"/>
      <c r="K35" s="111"/>
      <c r="L35" s="95"/>
      <c r="M35" s="112"/>
      <c r="N35" s="113"/>
      <c r="O35" s="112"/>
      <c r="P35" s="107"/>
      <c r="Q35" s="113"/>
      <c r="R35" s="112"/>
      <c r="S35" s="113"/>
      <c r="T35" s="114"/>
      <c r="U35" s="106"/>
      <c r="V35" s="108"/>
      <c r="W35" s="95"/>
      <c r="X35" s="115">
        <f t="shared" si="1"/>
        <v>0</v>
      </c>
      <c r="Y35" s="45"/>
    </row>
    <row r="36" spans="1:50" ht="21.75" customHeight="1" x14ac:dyDescent="0.25">
      <c r="A36" s="105">
        <v>43678</v>
      </c>
      <c r="B36" s="106"/>
      <c r="C36" s="107"/>
      <c r="D36" s="107"/>
      <c r="E36" s="108"/>
      <c r="F36" s="95"/>
      <c r="G36" s="109"/>
      <c r="H36" s="110"/>
      <c r="I36" s="110"/>
      <c r="J36" s="110"/>
      <c r="K36" s="111"/>
      <c r="L36" s="95"/>
      <c r="M36" s="112"/>
      <c r="N36" s="113"/>
      <c r="O36" s="112"/>
      <c r="P36" s="107"/>
      <c r="Q36" s="113"/>
      <c r="R36" s="112"/>
      <c r="S36" s="113"/>
      <c r="T36" s="114"/>
      <c r="U36" s="106"/>
      <c r="V36" s="108"/>
      <c r="W36" s="95"/>
      <c r="X36" s="115">
        <f t="shared" si="1"/>
        <v>0</v>
      </c>
      <c r="Y36" s="45"/>
    </row>
    <row r="37" spans="1:50" ht="21.75" customHeight="1" x14ac:dyDescent="0.25">
      <c r="A37" s="105">
        <v>43691</v>
      </c>
      <c r="B37" s="106"/>
      <c r="C37" s="107"/>
      <c r="D37" s="107"/>
      <c r="E37" s="108"/>
      <c r="F37" s="95"/>
      <c r="G37" s="109"/>
      <c r="H37" s="110"/>
      <c r="I37" s="110"/>
      <c r="J37" s="110"/>
      <c r="K37" s="111"/>
      <c r="L37" s="95"/>
      <c r="M37" s="112"/>
      <c r="N37" s="113"/>
      <c r="O37" s="112"/>
      <c r="P37" s="107"/>
      <c r="Q37" s="113"/>
      <c r="R37" s="112"/>
      <c r="S37" s="113"/>
      <c r="T37" s="114"/>
      <c r="U37" s="106"/>
      <c r="V37" s="108"/>
      <c r="W37" s="95"/>
      <c r="X37" s="115">
        <f t="shared" si="1"/>
        <v>0</v>
      </c>
      <c r="Y37" s="45"/>
    </row>
    <row r="38" spans="1:50" ht="21.75" customHeight="1" x14ac:dyDescent="0.25">
      <c r="A38" s="105">
        <v>43706</v>
      </c>
      <c r="B38" s="106"/>
      <c r="C38" s="107"/>
      <c r="D38" s="107"/>
      <c r="E38" s="108"/>
      <c r="F38" s="95"/>
      <c r="G38" s="109"/>
      <c r="H38" s="110"/>
      <c r="I38" s="110"/>
      <c r="J38" s="110"/>
      <c r="K38" s="111"/>
      <c r="L38" s="95"/>
      <c r="M38" s="112"/>
      <c r="N38" s="113"/>
      <c r="O38" s="112"/>
      <c r="P38" s="107"/>
      <c r="Q38" s="113"/>
      <c r="R38" s="112"/>
      <c r="S38" s="113"/>
      <c r="T38" s="114"/>
      <c r="U38" s="106"/>
      <c r="V38" s="108"/>
      <c r="W38" s="95"/>
      <c r="X38" s="115">
        <f t="shared" si="1"/>
        <v>0</v>
      </c>
      <c r="Y38" s="45"/>
    </row>
    <row r="39" spans="1:50" ht="21.75" customHeight="1" x14ac:dyDescent="0.25">
      <c r="A39" s="105">
        <v>43713</v>
      </c>
      <c r="B39" s="106"/>
      <c r="C39" s="107"/>
      <c r="D39" s="107"/>
      <c r="E39" s="108"/>
      <c r="F39" s="95"/>
      <c r="G39" s="109"/>
      <c r="H39" s="110"/>
      <c r="I39" s="110"/>
      <c r="J39" s="110"/>
      <c r="K39" s="111"/>
      <c r="L39" s="95"/>
      <c r="M39" s="112"/>
      <c r="N39" s="113"/>
      <c r="O39" s="112"/>
      <c r="P39" s="107"/>
      <c r="Q39" s="113"/>
      <c r="R39" s="112"/>
      <c r="S39" s="113"/>
      <c r="T39" s="114"/>
      <c r="U39" s="106"/>
      <c r="V39" s="108"/>
      <c r="W39" s="95"/>
      <c r="X39" s="115">
        <f t="shared" si="1"/>
        <v>0</v>
      </c>
      <c r="Y39" s="45"/>
    </row>
    <row r="40" spans="1:50" ht="21.75" customHeight="1" x14ac:dyDescent="0.25">
      <c r="A40" s="105">
        <v>43727</v>
      </c>
      <c r="B40" s="106"/>
      <c r="C40" s="107"/>
      <c r="D40" s="107"/>
      <c r="E40" s="108"/>
      <c r="F40" s="95"/>
      <c r="G40" s="109"/>
      <c r="H40" s="110"/>
      <c r="I40" s="110"/>
      <c r="J40" s="110"/>
      <c r="K40" s="111"/>
      <c r="L40" s="95"/>
      <c r="M40" s="112"/>
      <c r="N40" s="113"/>
      <c r="O40" s="112"/>
      <c r="P40" s="107"/>
      <c r="Q40" s="113"/>
      <c r="R40" s="112"/>
      <c r="S40" s="113"/>
      <c r="T40" s="114"/>
      <c r="U40" s="106"/>
      <c r="V40" s="108"/>
      <c r="W40" s="95"/>
      <c r="X40" s="115">
        <f t="shared" si="1"/>
        <v>0</v>
      </c>
      <c r="Y40" s="45"/>
    </row>
    <row r="41" spans="1:50" ht="16.5" customHeight="1" thickBot="1" x14ac:dyDescent="0.3">
      <c r="E41"/>
      <c r="X41" s="45"/>
      <c r="Y41" s="45"/>
    </row>
    <row r="42" spans="1:50" ht="16.5" customHeight="1" thickBot="1" x14ac:dyDescent="0.3">
      <c r="A42" s="45"/>
      <c r="B42"/>
      <c r="M42"/>
      <c r="N42"/>
      <c r="U42" s="306" t="s">
        <v>91</v>
      </c>
      <c r="V42" s="307"/>
      <c r="W42" s="62"/>
      <c r="X42" s="116">
        <f>SUM(X20:X40)</f>
        <v>0</v>
      </c>
      <c r="Y42" s="45"/>
    </row>
    <row r="43" spans="1:50" s="34" customFormat="1" ht="10.5" customHeight="1" x14ac:dyDescent="0.25">
      <c r="A43" s="165"/>
      <c r="B43" s="165"/>
      <c r="C43" s="165"/>
      <c r="D43" s="165"/>
      <c r="E43" s="168"/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6"/>
      <c r="R43" s="166"/>
      <c r="S43" s="166"/>
      <c r="T43" s="166"/>
      <c r="U43" s="166"/>
      <c r="V43" s="166"/>
      <c r="W43" s="167"/>
      <c r="X43" s="166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</row>
    <row r="44" spans="1:50" s="34" customFormat="1" ht="18.75" customHeight="1" x14ac:dyDescent="0.3">
      <c r="A44" s="170" t="s">
        <v>92</v>
      </c>
      <c r="B44" s="171"/>
      <c r="C44" s="171"/>
      <c r="D44" s="165"/>
      <c r="E44" s="172"/>
      <c r="F44" s="165"/>
      <c r="G44" s="172"/>
      <c r="H44" s="165"/>
      <c r="I44" s="292" t="s">
        <v>128</v>
      </c>
      <c r="J44" s="292"/>
      <c r="K44" s="292"/>
      <c r="L44" s="292"/>
      <c r="M44" s="292"/>
      <c r="N44" s="292"/>
      <c r="O44" s="292"/>
      <c r="P44" s="169"/>
      <c r="Q44" s="166"/>
      <c r="R44" s="166"/>
      <c r="S44" s="171"/>
      <c r="T44" s="171"/>
      <c r="U44" s="171"/>
      <c r="V44" s="171"/>
      <c r="W44" s="171"/>
      <c r="X44" s="173" t="s">
        <v>32</v>
      </c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</row>
    <row r="45" spans="1:50" s="34" customFormat="1" ht="18.75" customHeight="1" thickBot="1" x14ac:dyDescent="0.3">
      <c r="A45" s="165"/>
      <c r="B45" s="165"/>
      <c r="C45" s="165"/>
      <c r="D45" s="169"/>
      <c r="E45" s="168"/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6"/>
      <c r="R45" s="166"/>
      <c r="S45" s="171"/>
      <c r="T45" s="171"/>
      <c r="U45" s="171"/>
      <c r="V45" s="171"/>
      <c r="W45" s="171"/>
      <c r="X45" s="173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</row>
    <row r="46" spans="1:50" s="130" customFormat="1" ht="20.25" customHeight="1" x14ac:dyDescent="0.3">
      <c r="A46" s="174"/>
      <c r="B46" s="293" t="s">
        <v>20</v>
      </c>
      <c r="C46" s="294"/>
      <c r="D46" s="294"/>
      <c r="E46" s="294"/>
      <c r="F46" s="294"/>
      <c r="G46" s="294"/>
      <c r="H46" s="294"/>
      <c r="I46" s="294"/>
      <c r="J46" s="295"/>
      <c r="K46" s="174"/>
      <c r="L46" s="175" t="s">
        <v>93</v>
      </c>
      <c r="M46" s="176"/>
      <c r="N46" s="176"/>
      <c r="O46" s="176"/>
      <c r="P46" s="176"/>
      <c r="Q46" s="177"/>
      <c r="R46" s="178"/>
      <c r="S46" s="219" t="s">
        <v>124</v>
      </c>
      <c r="T46" s="176"/>
      <c r="U46" s="176"/>
      <c r="V46" s="176"/>
      <c r="W46" s="176"/>
      <c r="X46" s="179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</row>
    <row r="47" spans="1:50" s="31" customFormat="1" ht="20.25" customHeight="1" x14ac:dyDescent="0.25">
      <c r="A47" s="180"/>
      <c r="B47" s="251"/>
      <c r="C47" s="252"/>
      <c r="D47" s="252"/>
      <c r="E47" s="252"/>
      <c r="F47" s="252"/>
      <c r="G47" s="252"/>
      <c r="H47" s="252"/>
      <c r="I47" s="252"/>
      <c r="J47" s="253"/>
      <c r="K47" s="171"/>
      <c r="L47" s="181"/>
      <c r="M47" s="169"/>
      <c r="N47" s="168"/>
      <c r="O47" s="169"/>
      <c r="P47" s="169"/>
      <c r="Q47" s="182"/>
      <c r="R47" s="183"/>
      <c r="S47" s="181"/>
      <c r="T47" s="169"/>
      <c r="U47" s="169"/>
      <c r="V47" s="169"/>
      <c r="W47" s="169"/>
      <c r="X47" s="184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</row>
    <row r="48" spans="1:50" s="34" customFormat="1" ht="15" x14ac:dyDescent="0.25">
      <c r="A48" s="165"/>
      <c r="B48" s="251"/>
      <c r="C48" s="252"/>
      <c r="D48" s="252"/>
      <c r="E48" s="252"/>
      <c r="F48" s="252"/>
      <c r="G48" s="252"/>
      <c r="H48" s="252"/>
      <c r="I48" s="252"/>
      <c r="J48" s="253"/>
      <c r="K48" s="169"/>
      <c r="L48" s="185"/>
      <c r="M48" s="55"/>
      <c r="N48" s="55"/>
      <c r="O48" s="55"/>
      <c r="P48" s="55"/>
      <c r="Q48" s="186"/>
      <c r="R48" s="166"/>
      <c r="S48" s="185"/>
      <c r="T48" s="55"/>
      <c r="U48" s="55"/>
      <c r="V48" s="55"/>
      <c r="W48" s="169"/>
      <c r="X48" s="18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</row>
    <row r="49" spans="1:50" s="34" customFormat="1" ht="15" x14ac:dyDescent="0.25">
      <c r="A49" s="165"/>
      <c r="B49" s="251"/>
      <c r="C49" s="252"/>
      <c r="D49" s="252"/>
      <c r="E49" s="252"/>
      <c r="F49" s="252"/>
      <c r="G49" s="252"/>
      <c r="H49" s="252"/>
      <c r="I49" s="252"/>
      <c r="J49" s="253"/>
      <c r="K49" s="169"/>
      <c r="L49" s="185"/>
      <c r="M49" s="55"/>
      <c r="N49" s="55"/>
      <c r="O49" s="55"/>
      <c r="P49" s="55"/>
      <c r="Q49" s="186"/>
      <c r="R49" s="166"/>
      <c r="S49" s="185"/>
      <c r="T49" s="55"/>
      <c r="U49" s="55"/>
      <c r="V49" s="55"/>
      <c r="W49" s="169"/>
      <c r="X49" s="18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</row>
    <row r="50" spans="1:50" customFormat="1" ht="15.75" thickBot="1" x14ac:dyDescent="0.3">
      <c r="A50" s="140"/>
      <c r="B50" s="254"/>
      <c r="C50" s="255"/>
      <c r="D50" s="255"/>
      <c r="E50" s="255"/>
      <c r="F50" s="255"/>
      <c r="G50" s="255"/>
      <c r="H50" s="255"/>
      <c r="I50" s="255"/>
      <c r="J50" s="256"/>
      <c r="K50" s="55"/>
      <c r="L50" s="296" t="s">
        <v>19</v>
      </c>
      <c r="M50" s="297"/>
      <c r="N50" s="297"/>
      <c r="O50" s="297"/>
      <c r="P50" s="297"/>
      <c r="Q50" s="188"/>
      <c r="R50" s="189"/>
      <c r="S50" s="190"/>
      <c r="T50" s="191"/>
      <c r="U50" s="191"/>
      <c r="V50" s="192"/>
      <c r="W50" s="193"/>
      <c r="X50" s="194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</row>
    <row r="51" spans="1:50" customFormat="1" ht="9" customHeight="1" x14ac:dyDescent="0.25">
      <c r="A51" s="140"/>
      <c r="B51" s="163"/>
      <c r="C51" s="163"/>
      <c r="D51" s="163"/>
      <c r="E51" s="140"/>
      <c r="F51" s="161"/>
      <c r="G51" s="161"/>
      <c r="H51" s="161"/>
      <c r="I51" s="161"/>
      <c r="J51" s="161"/>
      <c r="K51" s="55"/>
      <c r="L51" s="161"/>
      <c r="M51" s="51"/>
      <c r="N51" s="51"/>
      <c r="O51" s="163"/>
      <c r="P51" s="163"/>
      <c r="Q51" s="189"/>
      <c r="R51" s="189"/>
      <c r="S51" s="189"/>
      <c r="T51" s="189"/>
      <c r="U51" s="189"/>
      <c r="V51" s="189"/>
      <c r="W51" s="167"/>
      <c r="X51" s="189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</row>
    <row r="52" spans="1:50" customFormat="1" ht="15" x14ac:dyDescent="0.25">
      <c r="A52" s="289" t="s">
        <v>15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</row>
    <row r="53" spans="1:50" ht="28.35" customHeight="1" x14ac:dyDescent="0.25">
      <c r="A53" s="162"/>
      <c r="B53" s="163"/>
      <c r="C53" s="163"/>
      <c r="D53" s="163"/>
      <c r="E53" s="163"/>
      <c r="F53" s="161"/>
      <c r="G53" s="161"/>
      <c r="H53" s="161"/>
      <c r="I53" s="161"/>
      <c r="J53" s="161"/>
      <c r="K53" s="161"/>
      <c r="L53" s="161"/>
      <c r="M53" s="51"/>
      <c r="N53" s="51"/>
      <c r="O53" s="163"/>
      <c r="P53" s="163"/>
      <c r="Q53" s="163"/>
      <c r="R53" s="51"/>
      <c r="S53" s="163"/>
      <c r="T53" s="163"/>
      <c r="U53" s="163"/>
      <c r="V53" s="163"/>
      <c r="W53" s="161"/>
      <c r="X53" s="164"/>
    </row>
  </sheetData>
  <sheetProtection algorithmName="SHA-512" hashValue="107jl9YYUoji6CInkRd+KEBncApzv0gbKNJ/P3a3QCEzsIWj33JS/GgSqlyZxhsaPsXn3dbtDtBQU8Pkbk1NGQ==" saltValue="y8J/KwyHXhfVxE7pHJyPeg==" spinCount="100000" sheet="1" objects="1" scenarios="1" selectLockedCells="1"/>
  <mergeCells count="30">
    <mergeCell ref="C7:M7"/>
    <mergeCell ref="C8:M8"/>
    <mergeCell ref="C9:F9"/>
    <mergeCell ref="B13:V13"/>
    <mergeCell ref="B14:E18"/>
    <mergeCell ref="G14:K14"/>
    <mergeCell ref="M14:V14"/>
    <mergeCell ref="M15:N15"/>
    <mergeCell ref="O15:Q15"/>
    <mergeCell ref="R15:S15"/>
    <mergeCell ref="T15:T16"/>
    <mergeCell ref="G15:G17"/>
    <mergeCell ref="H15:H17"/>
    <mergeCell ref="I15:I17"/>
    <mergeCell ref="J15:J17"/>
    <mergeCell ref="K15:K17"/>
    <mergeCell ref="A52:X52"/>
    <mergeCell ref="C11:M11"/>
    <mergeCell ref="C10:G10"/>
    <mergeCell ref="I10:M10"/>
    <mergeCell ref="H9:M9"/>
    <mergeCell ref="I44:O44"/>
    <mergeCell ref="B47:J50"/>
    <mergeCell ref="B46:J46"/>
    <mergeCell ref="L50:P50"/>
    <mergeCell ref="U15:V15"/>
    <mergeCell ref="G18:K18"/>
    <mergeCell ref="M18:V18"/>
    <mergeCell ref="U42:V42"/>
    <mergeCell ref="A15:A19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&amp;L&amp;8En vert : zones de saisie (sauf tableau)
(passez d'une cellule à l'autre par la touche Tab !)&amp;C&amp;"-,Gras"&amp;22&amp;G</oddHeader>
    <oddFooter>&amp;C&amp;7Association Loi 1901 créée le 28/08/2006 déclarée en Préfecture 
APE 913E - SIRET N° 500.368.840.00012 - Siège Social : Centre Social de Malissol - La Ferme - 12, av. Jean de la Fontaine - 38200 VIENNE    /   amap-vienne.org</oddFooter>
  </headerFooter>
  <ignoredErrors>
    <ignoredError sqref="C7:C11 H9 I10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Contrat</vt:lpstr>
      <vt:lpstr>Annexe Chèvre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Xavier</cp:lastModifiedBy>
  <cp:lastPrinted>2018-06-17T16:59:26Z</cp:lastPrinted>
  <dcterms:created xsi:type="dcterms:W3CDTF">2016-08-12T08:39:03Z</dcterms:created>
  <dcterms:modified xsi:type="dcterms:W3CDTF">2018-07-02T21:08:23Z</dcterms:modified>
</cp:coreProperties>
</file>